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Y19\Travel\"/>
    </mc:Choice>
  </mc:AlternateContent>
  <bookViews>
    <workbookView xWindow="0" yWindow="0" windowWidth="18870" windowHeight="9885" tabRatio="941" firstSheet="1" activeTab="1"/>
  </bookViews>
  <sheets>
    <sheet name="Instructions" sheetId="5" r:id="rId1"/>
    <sheet name="Travel Expense Statement" sheetId="1" r:id="rId2"/>
    <sheet name="Tier 1 Mileage Addendum" sheetId="8" r:id="rId3"/>
    <sheet name="Tier 2 Mileage Addendum" sheetId="12" r:id="rId4"/>
    <sheet name="NEW RULES as of 07.01.2018" sheetId="7" r:id="rId5"/>
    <sheet name="Meal Addendum" sheetId="9" r:id="rId6"/>
    <sheet name="Sheet2" sheetId="6" r:id="rId7"/>
    <sheet name="Sheet1" sheetId="2" state="hidden" r:id="rId8"/>
  </sheets>
  <definedNames>
    <definedName name="OLE_LINK1" localSheetId="0">Instructions!#REF!</definedName>
    <definedName name="OLE_LINK11" localSheetId="0">Instructions!$C$40</definedName>
    <definedName name="OLE_LINK4" localSheetId="0">Instructions!$C$25</definedName>
    <definedName name="OLE_LINK7" localSheetId="0">Instructions!$C$31</definedName>
    <definedName name="PrimaryWorkStation">Sheet2!$A$1:$A$10</definedName>
    <definedName name="_xlnm.Print_Area" localSheetId="0">Instructions!$B$1:$L$59</definedName>
    <definedName name="_xlnm.Print_Area" localSheetId="2">'Tier 1 Mileage Addendum'!$A$1:$K$31</definedName>
    <definedName name="_xlnm.Print_Area" localSheetId="3">'Tier 2 Mileage Addendum'!$A$1:$K$33</definedName>
    <definedName name="_xlnm.Print_Area" localSheetId="1">'Travel Expense Statement'!$B$2:$K$100</definedName>
  </definedNames>
  <calcPr calcId="179017"/>
</workbook>
</file>

<file path=xl/calcChain.xml><?xml version="1.0" encoding="utf-8"?>
<calcChain xmlns="http://schemas.openxmlformats.org/spreadsheetml/2006/main">
  <c r="J50" i="1" l="1"/>
  <c r="K12" i="12" l="1"/>
  <c r="K13" i="12"/>
  <c r="K14" i="12"/>
  <c r="K15" i="12"/>
  <c r="K16" i="12"/>
  <c r="K17" i="12"/>
  <c r="K18" i="12"/>
  <c r="K19" i="12"/>
  <c r="K20" i="12"/>
  <c r="K21" i="12"/>
  <c r="K22" i="12"/>
  <c r="K23" i="12"/>
  <c r="K24" i="12"/>
  <c r="K25" i="12"/>
  <c r="K26" i="12"/>
  <c r="K27" i="12"/>
  <c r="K28" i="12"/>
  <c r="K29" i="12"/>
  <c r="K30" i="12"/>
  <c r="I12" i="12"/>
  <c r="I13" i="12"/>
  <c r="I14" i="12"/>
  <c r="I15" i="12"/>
  <c r="I16" i="12"/>
  <c r="I17" i="12"/>
  <c r="I18" i="12"/>
  <c r="I19" i="12"/>
  <c r="I20" i="12"/>
  <c r="I21" i="12"/>
  <c r="I22" i="12"/>
  <c r="I23" i="12"/>
  <c r="I24" i="12"/>
  <c r="I25" i="12"/>
  <c r="I26" i="12"/>
  <c r="I27" i="12"/>
  <c r="I28" i="12"/>
  <c r="I29" i="12"/>
  <c r="I30" i="12"/>
  <c r="I71" i="1"/>
  <c r="I72" i="1"/>
  <c r="I73" i="1"/>
  <c r="I74" i="1"/>
  <c r="I70" i="1"/>
  <c r="J31" i="12" l="1"/>
  <c r="F31" i="12"/>
  <c r="I11" i="12"/>
  <c r="K11" i="12" s="1"/>
  <c r="J29" i="8"/>
  <c r="F29" i="8"/>
  <c r="I28" i="8"/>
  <c r="K28" i="8" s="1"/>
  <c r="I27" i="8"/>
  <c r="K27" i="8" s="1"/>
  <c r="I26" i="8"/>
  <c r="K26" i="8" s="1"/>
  <c r="I25" i="8"/>
  <c r="K25" i="8" s="1"/>
  <c r="I24" i="8"/>
  <c r="K24" i="8" s="1"/>
  <c r="I23" i="8"/>
  <c r="K23" i="8" s="1"/>
  <c r="I22" i="8"/>
  <c r="K22" i="8" s="1"/>
  <c r="I21" i="8"/>
  <c r="K21" i="8" s="1"/>
  <c r="I20" i="8"/>
  <c r="K20" i="8" s="1"/>
  <c r="I19" i="8"/>
  <c r="K19" i="8" s="1"/>
  <c r="I18" i="8"/>
  <c r="K18" i="8" s="1"/>
  <c r="I17" i="8"/>
  <c r="K17" i="8" s="1"/>
  <c r="I16" i="8"/>
  <c r="K16" i="8" s="1"/>
  <c r="I15" i="8"/>
  <c r="K15" i="8" s="1"/>
  <c r="I14" i="8"/>
  <c r="K14" i="8" s="1"/>
  <c r="I13" i="8"/>
  <c r="K13" i="8" s="1"/>
  <c r="I12" i="8"/>
  <c r="K12" i="8" s="1"/>
  <c r="K11" i="8"/>
  <c r="I11" i="8"/>
  <c r="I10" i="8"/>
  <c r="K10" i="8" s="1"/>
  <c r="I9" i="8"/>
  <c r="K9" i="8" s="1"/>
  <c r="I31" i="12" l="1"/>
  <c r="K32" i="12" s="1"/>
  <c r="K33" i="12" s="1"/>
  <c r="I29" i="8"/>
  <c r="K30" i="8" s="1"/>
  <c r="K31" i="8" s="1"/>
  <c r="L28" i="1" l="1"/>
  <c r="L70" i="1"/>
  <c r="L71" i="1"/>
  <c r="M70" i="1" l="1"/>
  <c r="K70" i="1" s="1"/>
  <c r="B27" i="1" l="1"/>
  <c r="L34" i="1" s="1"/>
  <c r="K34" i="1"/>
  <c r="K33" i="1"/>
  <c r="K32" i="1"/>
  <c r="K31" i="1"/>
  <c r="K30" i="1"/>
  <c r="K29" i="1"/>
  <c r="K28" i="1"/>
  <c r="M71" i="1" l="1"/>
  <c r="K71" i="1" s="1"/>
  <c r="L72" i="1" l="1"/>
  <c r="M72" i="1" s="1"/>
  <c r="K72" i="1" s="1"/>
  <c r="H37" i="9"/>
  <c r="F37" i="9"/>
  <c r="D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L73" i="1" l="1"/>
  <c r="M73" i="1" s="1"/>
  <c r="K73" i="1" s="1"/>
  <c r="L74" i="1"/>
  <c r="M74" i="1" s="1"/>
  <c r="K74" i="1" s="1"/>
  <c r="H41" i="1"/>
  <c r="L76" i="1" l="1"/>
  <c r="H76" i="1"/>
  <c r="O73" i="1"/>
  <c r="F76" i="1"/>
  <c r="O74" i="1"/>
  <c r="L75" i="1"/>
  <c r="M28" i="1"/>
  <c r="M29" i="1"/>
  <c r="M30" i="1"/>
  <c r="M31" i="1"/>
  <c r="M32" i="1"/>
  <c r="M33" i="1"/>
  <c r="K49" i="1"/>
  <c r="K79" i="1" s="1"/>
  <c r="K55" i="1"/>
  <c r="K56" i="1"/>
  <c r="K57" i="1"/>
  <c r="K58" i="1"/>
  <c r="K59" i="1"/>
  <c r="K60" i="1"/>
  <c r="K61" i="1"/>
  <c r="D62" i="1"/>
  <c r="E62" i="1"/>
  <c r="F62" i="1"/>
  <c r="G62" i="1"/>
  <c r="H62" i="1"/>
  <c r="I62" i="1"/>
  <c r="C62" i="1"/>
  <c r="D50" i="1"/>
  <c r="G14" i="2"/>
  <c r="G15" i="2"/>
  <c r="G16" i="2"/>
  <c r="H16" i="2" s="1"/>
  <c r="G17" i="2"/>
  <c r="H17" i="2" s="1"/>
  <c r="G18" i="2"/>
  <c r="H18" i="2" s="1"/>
  <c r="G19" i="2"/>
  <c r="H19" i="2" s="1"/>
  <c r="G20" i="2"/>
  <c r="H20" i="2" s="1"/>
  <c r="H15" i="2"/>
  <c r="C21" i="2"/>
  <c r="D47" i="2"/>
  <c r="I26" i="2"/>
  <c r="I27" i="2"/>
  <c r="I28" i="2"/>
  <c r="G33" i="2"/>
  <c r="I33" i="2" s="1"/>
  <c r="G34" i="2"/>
  <c r="I34" i="2"/>
  <c r="G35" i="2"/>
  <c r="I35" i="2"/>
  <c r="G36" i="2"/>
  <c r="I36" i="2"/>
  <c r="G37" i="2"/>
  <c r="I37" i="2" s="1"/>
  <c r="O75" i="1" l="1"/>
  <c r="K76" i="1"/>
  <c r="M76" i="1"/>
  <c r="I29" i="2"/>
  <c r="D51" i="2" s="1"/>
  <c r="I38" i="2"/>
  <c r="I39" i="2" s="1"/>
  <c r="D50" i="2" s="1"/>
  <c r="G21" i="2"/>
  <c r="D46" i="2" s="1"/>
  <c r="D52" i="2" s="1"/>
  <c r="D54" i="2" s="1"/>
  <c r="H14" i="2"/>
  <c r="K62" i="1"/>
  <c r="K63" i="1"/>
  <c r="K80" i="1" s="1"/>
  <c r="M34" i="1"/>
  <c r="H21" i="2" l="1"/>
  <c r="K35" i="1"/>
  <c r="K78" i="1" s="1"/>
  <c r="M75" i="1" l="1"/>
  <c r="K75" i="1" s="1"/>
  <c r="K81" i="1" l="1"/>
  <c r="K82" i="1" s="1"/>
  <c r="K86" i="1" s="1"/>
</calcChain>
</file>

<file path=xl/sharedStrings.xml><?xml version="1.0" encoding="utf-8"?>
<sst xmlns="http://schemas.openxmlformats.org/spreadsheetml/2006/main" count="438" uniqueCount="315">
  <si>
    <t>Georgia State University</t>
  </si>
  <si>
    <t>Travel Expense Statement</t>
  </si>
  <si>
    <t>Name of Traveler</t>
  </si>
  <si>
    <t>Requisition/Voucher Number</t>
  </si>
  <si>
    <t>Address:</t>
  </si>
  <si>
    <t>Title:</t>
  </si>
  <si>
    <t>Department:</t>
  </si>
  <si>
    <t>Phone:</t>
  </si>
  <si>
    <t>City, State, Zip</t>
  </si>
  <si>
    <t>Panther Card ID #(Vendor#)</t>
  </si>
  <si>
    <t>Date &amp; Time Departed:</t>
  </si>
  <si>
    <t>Date &amp; Time Returned:</t>
  </si>
  <si>
    <t>DAILY EXPENSES</t>
  </si>
  <si>
    <t>Date</t>
  </si>
  <si>
    <t>Location/</t>
  </si>
  <si>
    <t>Lodging</t>
  </si>
  <si>
    <t>Breakfast</t>
  </si>
  <si>
    <t>Lunch</t>
  </si>
  <si>
    <t>Dinner</t>
  </si>
  <si>
    <t>Food Total</t>
  </si>
  <si>
    <t>Total: Food</t>
  </si>
  <si>
    <t>For Disb use</t>
  </si>
  <si>
    <t>Point Visited</t>
  </si>
  <si>
    <t>(attach receipt)</t>
  </si>
  <si>
    <t>&amp; Lodging</t>
  </si>
  <si>
    <t>Only</t>
  </si>
  <si>
    <t>MISCELLANEOUS EXPENSES</t>
  </si>
  <si>
    <t>Miscellaneous</t>
  </si>
  <si>
    <t>Parking</t>
  </si>
  <si>
    <t>Tolls</t>
  </si>
  <si>
    <t>Tips for</t>
  </si>
  <si>
    <t>Carrier/Taxi</t>
  </si>
  <si>
    <t>Other</t>
  </si>
  <si>
    <t>Total</t>
  </si>
  <si>
    <t>Expense</t>
  </si>
  <si>
    <t xml:space="preserve"> </t>
  </si>
  <si>
    <t>Transportation</t>
  </si>
  <si>
    <t>Shuttle attach</t>
  </si>
  <si>
    <t>Please Explain</t>
  </si>
  <si>
    <t>receipt for &gt; $25</t>
  </si>
  <si>
    <t>MILEAGE RECORD (Personally owned automobile and aircraft)</t>
  </si>
  <si>
    <t>Points Visited</t>
  </si>
  <si>
    <t>GA auto license/</t>
  </si>
  <si>
    <t>Odometer</t>
  </si>
  <si>
    <t>Miles traveled</t>
  </si>
  <si>
    <t>From</t>
  </si>
  <si>
    <t>To</t>
  </si>
  <si>
    <t>FAA aircraft license</t>
  </si>
  <si>
    <t>Starting</t>
  </si>
  <si>
    <t>Ending</t>
  </si>
  <si>
    <t>Personal</t>
  </si>
  <si>
    <t>State Use</t>
  </si>
  <si>
    <t>Please Note that transportation outside of the state will be by common carrier unless specifically authorized in advance of the trip.</t>
  </si>
  <si>
    <t>Purpose of the trip (attach prior approval form if applicable):</t>
  </si>
  <si>
    <t>Please check if traveling under standing authorization:</t>
  </si>
  <si>
    <t>SUMMARY &amp; SWORN STATEMENT</t>
  </si>
  <si>
    <t>Summary of Reimbursement:</t>
  </si>
  <si>
    <t>Statement of Traveler:</t>
  </si>
  <si>
    <t>Total Food</t>
  </si>
  <si>
    <t>Total Lodging</t>
  </si>
  <si>
    <t>Total Airfare (attach passenger ticket copy)</t>
  </si>
  <si>
    <t>Total Airfare to AAA travel agency</t>
  </si>
  <si>
    <t>Total Miscellaneous expenses</t>
  </si>
  <si>
    <t>Traveler's Signature:</t>
  </si>
  <si>
    <t>Date:</t>
  </si>
  <si>
    <t>Total Travel expenditure</t>
  </si>
  <si>
    <t>Travel advance:</t>
  </si>
  <si>
    <t>Net reimbursement due:</t>
  </si>
  <si>
    <t>Total Miles Traveled for State Purpose</t>
  </si>
  <si>
    <t>I do solemnly swear, under criminal penalty of a felony for false statements subject to punishment by</t>
  </si>
  <si>
    <t>a fine of not more than $1,000 or by imprisonment for not less that 1 year nor more than 5 years, or</t>
  </si>
  <si>
    <t>both, that the above statements are true and I have incurred the described expenses &amp; state use mileage</t>
  </si>
  <si>
    <t xml:space="preserve">in the discharge of official duties for the State and have not been reimbursed and have not filed nor </t>
  </si>
  <si>
    <t>Total mileage @ 48.5 cents/mile</t>
  </si>
  <si>
    <t>will file for reimbursement from any other source for said expenses.</t>
  </si>
  <si>
    <t>Authorized Approver for Budget Unit (Required &amp; must be different than traveler):</t>
  </si>
  <si>
    <t>Printed Name</t>
  </si>
  <si>
    <t>of Approver:</t>
  </si>
  <si>
    <t>Food</t>
  </si>
  <si>
    <t>Statement &amp; Signature of Traveler</t>
  </si>
  <si>
    <t>I do solemnly swear, under criminal felony penalty for false statements subject to punishment by a fine of up to $1,000 or by imprisonment for not less that 1 year or more than 5 years, or both, that the above statements are true and the described expenses, per diem and mileage, were incurred in the discharge of official duties for the State and have not been reimbursed. I have not and will not file for reimbursement of these sums from any other source.</t>
  </si>
  <si>
    <t>SUMMARY OF REIMBURSEMENT</t>
  </si>
  <si>
    <t xml:space="preserve">Signature of Approver </t>
  </si>
  <si>
    <t>Signature of P.I. Approver  (If Applicable)</t>
  </si>
  <si>
    <t>SIGNATURES &amp; SWORN STATEMENT</t>
  </si>
  <si>
    <t>Signature of Authorized Budget Approver</t>
  </si>
  <si>
    <t>TOTAL TRAVEL EXPENDITURE</t>
  </si>
  <si>
    <t>Max Breakfast Per Diem $</t>
  </si>
  <si>
    <t>Parking $</t>
  </si>
  <si>
    <t>Total $</t>
  </si>
  <si>
    <t>Total Miles</t>
  </si>
  <si>
    <t>Lodging Expense</t>
  </si>
  <si>
    <t>Indicate Status</t>
  </si>
  <si>
    <t>Last Name of Traveler</t>
  </si>
  <si>
    <t>First Name of Traveler</t>
  </si>
  <si>
    <t>Vendor/Panther Number</t>
  </si>
  <si>
    <t>Does this report represent the FINAL Payment/Report?</t>
  </si>
  <si>
    <t>If this report represent a PARTIAL Payment/Report, should we expect a final reporting at a later date?</t>
  </si>
  <si>
    <t>If traveling with a group of students, attach a listing of student participants.</t>
  </si>
  <si>
    <t>State Use / Business Miles</t>
  </si>
  <si>
    <t>Lodging (Paid by Traveler): Attach Hotel Receipt and Proof / Method of Payment</t>
  </si>
  <si>
    <t>Airfare or Car Rental $</t>
  </si>
  <si>
    <t>Mileage Reimbursement</t>
  </si>
  <si>
    <r>
      <rPr>
        <b/>
        <sz val="10"/>
        <rFont val="Arial Narrow"/>
        <family val="2"/>
      </rPr>
      <t xml:space="preserve">LESS </t>
    </r>
    <r>
      <rPr>
        <sz val="10"/>
        <rFont val="Arial Narrow"/>
        <family val="2"/>
      </rPr>
      <t xml:space="preserve"> ADVANCE  - Travel Advance / Study Abroad Travel Advance  - (where applicable)</t>
    </r>
  </si>
  <si>
    <t>NET REIMBURSEMENT DUE TO TRAVELER: 
---If a credit, see the Business Manager for deposit instructions. Attach receipt from deposit---</t>
  </si>
  <si>
    <t xml:space="preserve">Total Meal Per Diem  = </t>
  </si>
  <si>
    <t xml:space="preserve">Carrier/Taxi
Shuttle $ </t>
  </si>
  <si>
    <t xml:space="preserve">BAGGAGE FEES $ (Limited to 1 Bag/Trip) </t>
  </si>
  <si>
    <r>
      <rPr>
        <b/>
        <sz val="10"/>
        <rFont val="Arial Narrow"/>
        <family val="2"/>
      </rPr>
      <t>Current Reimb Rate (</t>
    </r>
    <r>
      <rPr>
        <sz val="10"/>
        <rFont val="Arial Narrow"/>
        <family val="2"/>
      </rPr>
      <t xml:space="preserve"> Automobile Rate)
</t>
    </r>
  </si>
  <si>
    <t xml:space="preserve">Total Lodging Expense = </t>
  </si>
  <si>
    <t xml:space="preserve"> CHECK HERE IF LODGING WAS PRE-PAID by GSU</t>
  </si>
  <si>
    <r>
      <t xml:space="preserve">Georgia State University </t>
    </r>
    <r>
      <rPr>
        <b/>
        <i/>
        <sz val="16"/>
        <color indexed="12"/>
        <rFont val="Arial Narrow"/>
        <family val="2"/>
      </rPr>
      <t>Travel Expense Statement</t>
    </r>
  </si>
  <si>
    <t>* Receipt required for expense $25 or greater.</t>
  </si>
  <si>
    <t>Dept. Contact Name/Phone</t>
  </si>
  <si>
    <t>Purchase Order Number:</t>
  </si>
  <si>
    <t>Traveler Name:</t>
  </si>
  <si>
    <t>Other Trvl Misc. Expense $</t>
  </si>
  <si>
    <t>Miscellaneous Travel Expenses</t>
  </si>
  <si>
    <t xml:space="preserve">Total Misc. Expense  = </t>
  </si>
  <si>
    <r>
      <rPr>
        <b/>
        <sz val="10"/>
        <rFont val="Arial Narrow"/>
        <family val="2"/>
      </rPr>
      <t>LESS</t>
    </r>
    <r>
      <rPr>
        <sz val="10"/>
        <rFont val="Arial Narrow"/>
        <family val="2"/>
      </rPr>
      <t xml:space="preserve">  Pre-Paid Lodging</t>
    </r>
  </si>
  <si>
    <t>Signature of Traveler (Above)</t>
  </si>
  <si>
    <t>Disbursements Use, Only - Amount Reimbursed</t>
  </si>
  <si>
    <t>Identify  Other Misc Expense from  previous column ( Internet, Toll...)</t>
  </si>
  <si>
    <t>Miles Traveled</t>
  </si>
  <si>
    <t>Tips for 
Transportation $</t>
  </si>
  <si>
    <t>Tips for 
Lodging $</t>
  </si>
  <si>
    <t>Max Lunch Per Diem $</t>
  </si>
  <si>
    <t>Max Dinner Per Diem $</t>
  </si>
  <si>
    <t>Location /Point Visited</t>
  </si>
  <si>
    <t xml:space="preserve"> link to the State of Georgia Meal Allowances Schedule</t>
  </si>
  <si>
    <t>http://www.gsa.gov/portal/content/104877</t>
  </si>
  <si>
    <t xml:space="preserve">Purpose for the travel is a required field.  Provide as much detail as possible to identify the business purpose for the travel engagement. </t>
  </si>
  <si>
    <t>Provide the home address of the traveler.  Ensure the address is the same address as shown in Spectrum.</t>
  </si>
  <si>
    <t>Provide the vendor number on the Travel Expense Statement.  This helps to ensure that the report is linked to the right individual (We have multiple employees and students with the same or similar names).</t>
  </si>
  <si>
    <t xml:space="preserve">(Receipts are not required). To find meal reimbursement rates for Georgia, only, access the Statewide Travel Regulations, see:  link to the State of Georgia Meal Allowances, in Section 4.2: </t>
  </si>
  <si>
    <t>Office of Disbursements</t>
  </si>
  <si>
    <t>accountspayable@gsu.edu</t>
  </si>
  <si>
    <r>
      <t xml:space="preserve">The purchase order number is required.  When a Travel Authorization (TA) is entered into PantherMart, the TA entry generates a PO number.  In Panthermart, the PO # begins with the letters </t>
    </r>
    <r>
      <rPr>
        <b/>
        <sz val="10"/>
        <rFont val="Calibri"/>
        <family val="2"/>
      </rPr>
      <t>PM</t>
    </r>
    <r>
      <rPr>
        <sz val="10"/>
        <rFont val="Calibri"/>
        <family val="2"/>
      </rPr>
      <t xml:space="preserve">.  </t>
    </r>
    <r>
      <rPr>
        <b/>
        <sz val="10"/>
        <rFont val="Calibri"/>
        <family val="2"/>
      </rPr>
      <t>Important Note:</t>
    </r>
    <r>
      <rPr>
        <sz val="10"/>
        <rFont val="Calibri"/>
        <family val="2"/>
      </rPr>
      <t xml:space="preserve">  A Travel PO should encumber funds in the </t>
    </r>
    <r>
      <rPr>
        <b/>
        <i/>
        <u/>
        <sz val="10"/>
        <rFont val="Calibri"/>
        <family val="2"/>
      </rPr>
      <t>same</t>
    </r>
    <r>
      <rPr>
        <sz val="10"/>
        <rFont val="Calibri"/>
        <family val="2"/>
      </rPr>
      <t xml:space="preserve"> fiscal year in which the travel engagement begins.</t>
    </r>
  </si>
  <si>
    <r>
      <t>Notice 2 sets of rates: Standard</t>
    </r>
    <r>
      <rPr>
        <sz val="10"/>
        <rFont val="Calibri"/>
        <family val="2"/>
      </rPr>
      <t xml:space="preserve"> in-state per diem rates &amp; </t>
    </r>
    <r>
      <rPr>
        <b/>
        <sz val="10"/>
        <rFont val="Calibri"/>
        <family val="2"/>
      </rPr>
      <t>High cost</t>
    </r>
    <r>
      <rPr>
        <sz val="10"/>
        <rFont val="Calibri"/>
        <family val="2"/>
      </rPr>
      <t xml:space="preserve"> in-state rates.  </t>
    </r>
  </si>
  <si>
    <r>
      <t xml:space="preserve">Note:  </t>
    </r>
    <r>
      <rPr>
        <b/>
        <sz val="10"/>
        <rFont val="Calibri"/>
        <family val="2"/>
      </rPr>
      <t>Tips for meals are not reimbursable</t>
    </r>
    <r>
      <rPr>
        <sz val="10"/>
        <rFont val="Calibri"/>
        <family val="2"/>
      </rPr>
      <t xml:space="preserve">.  Section 4.2 of the Statewide Travel Regulations states:  </t>
    </r>
    <r>
      <rPr>
        <b/>
        <i/>
        <sz val="10"/>
        <rFont val="Calibri"/>
        <family val="2"/>
      </rPr>
      <t>Employees traveling within the State of Georgia will be paid a per diem amount designed to cover the cost of meals (including taxes and tips), based on the number of meals per day for which the traveler is eligible.</t>
    </r>
  </si>
  <si>
    <r>
      <t xml:space="preserve">Important Note: Use the GSA site for GA </t>
    </r>
    <r>
      <rPr>
        <b/>
        <i/>
        <u/>
        <sz val="10"/>
        <rFont val="Calibri"/>
        <family val="2"/>
      </rPr>
      <t>Lodging</t>
    </r>
    <r>
      <rPr>
        <b/>
        <u/>
        <sz val="10"/>
        <rFont val="Calibri"/>
        <family val="2"/>
      </rPr>
      <t xml:space="preserve"> per diem.  For GA Meal per diem, see above:  Meal Per Diem when traveling in GA).  </t>
    </r>
  </si>
  <si>
    <r>
      <t xml:space="preserve">Be sure to provide the </t>
    </r>
    <r>
      <rPr>
        <b/>
        <u/>
        <sz val="10"/>
        <rFont val="Calibri"/>
        <family val="2"/>
      </rPr>
      <t>printed name of the approver</t>
    </r>
    <r>
      <rPr>
        <b/>
        <sz val="10"/>
        <rFont val="Calibri"/>
        <family val="2"/>
      </rPr>
      <t xml:space="preserve">, along with the signature. </t>
    </r>
  </si>
  <si>
    <r>
      <t xml:space="preserve">The following is an </t>
    </r>
    <r>
      <rPr>
        <b/>
        <sz val="10"/>
        <rFont val="Calibri"/>
        <family val="2"/>
      </rPr>
      <t>example</t>
    </r>
    <r>
      <rPr>
        <sz val="10"/>
        <rFont val="Calibri"/>
        <family val="2"/>
      </rPr>
      <t xml:space="preserve"> </t>
    </r>
    <r>
      <rPr>
        <b/>
        <sz val="10"/>
        <rFont val="Calibri"/>
        <family val="2"/>
      </rPr>
      <t xml:space="preserve">of how to record the </t>
    </r>
    <r>
      <rPr>
        <b/>
        <u/>
        <sz val="10"/>
        <rFont val="Calibri"/>
        <family val="2"/>
      </rPr>
      <t>meal per diem</t>
    </r>
    <r>
      <rPr>
        <b/>
        <sz val="10"/>
        <rFont val="Calibri"/>
        <family val="2"/>
      </rPr>
      <t xml:space="preserve"> </t>
    </r>
    <r>
      <rPr>
        <sz val="10"/>
        <rFont val="Calibri"/>
        <family val="2"/>
      </rPr>
      <t xml:space="preserve">for the location </t>
    </r>
    <r>
      <rPr>
        <b/>
        <sz val="10"/>
        <rFont val="Calibri"/>
        <family val="2"/>
      </rPr>
      <t>Tallahassee, Florida.</t>
    </r>
    <r>
      <rPr>
        <sz val="10"/>
        <rFont val="Calibri"/>
        <family val="2"/>
      </rPr>
      <t xml:space="preserve"> </t>
    </r>
    <r>
      <rPr>
        <b/>
        <i/>
        <sz val="10"/>
        <rFont val="Calibri"/>
        <family val="2"/>
      </rPr>
      <t xml:space="preserve">Important to note, Georgia State agencies must us the (Federal) GSA webpage as a guide, only.  </t>
    </r>
    <r>
      <rPr>
        <b/>
        <i/>
        <u/>
        <sz val="10"/>
        <rFont val="Calibri"/>
        <family val="2"/>
      </rPr>
      <t>Georgia does not allow travelers to use the $5 incidental fee in any calculations.</t>
    </r>
  </si>
  <si>
    <r>
      <t xml:space="preserve">(Lodging Receipts </t>
    </r>
    <r>
      <rPr>
        <b/>
        <sz val="10"/>
        <rFont val="Calibri"/>
        <family val="2"/>
      </rPr>
      <t>are</t>
    </r>
    <r>
      <rPr>
        <sz val="10"/>
        <rFont val="Calibri"/>
        <family val="2"/>
      </rPr>
      <t xml:space="preserve"> required. Reasonable lodging expenses are reimbursed at </t>
    </r>
    <r>
      <rPr>
        <b/>
        <i/>
        <sz val="10"/>
        <rFont val="Calibri"/>
        <family val="2"/>
      </rPr>
      <t>actual cost</t>
    </r>
    <r>
      <rPr>
        <sz val="10"/>
        <rFont val="Calibri"/>
        <family val="2"/>
      </rPr>
      <t>). To find lodging reimbursement rates for all US States (</t>
    </r>
    <r>
      <rPr>
        <b/>
        <i/>
        <u/>
        <sz val="10"/>
        <rFont val="Calibri"/>
        <family val="2"/>
      </rPr>
      <t>including</t>
    </r>
    <r>
      <rPr>
        <sz val="10"/>
        <rFont val="Calibri"/>
        <family val="2"/>
      </rPr>
      <t xml:space="preserve"> Georgia), log on to the U.S. General Services Administration website (GSA): </t>
    </r>
  </si>
  <si>
    <r>
      <t xml:space="preserve">See the example for Tallahassee, above.  The printout from the GSA webpage includes the per diem </t>
    </r>
    <r>
      <rPr>
        <b/>
        <i/>
        <sz val="10"/>
        <rFont val="Calibri"/>
        <family val="2"/>
      </rPr>
      <t>lodging rates</t>
    </r>
    <r>
      <rPr>
        <sz val="10"/>
        <rFont val="Calibri"/>
        <family val="2"/>
      </rPr>
      <t xml:space="preserve"> for Tallahassee</t>
    </r>
    <r>
      <rPr>
        <b/>
        <sz val="10"/>
        <rFont val="Calibri"/>
        <family val="2"/>
      </rPr>
      <t xml:space="preserve">.  For example: Tallahassee lodging per diem rate for May, 2014, is $83. </t>
    </r>
  </si>
  <si>
    <r>
      <t xml:space="preserve">Conference lodging </t>
    </r>
    <r>
      <rPr>
        <sz val="10"/>
        <rFont val="Calibri"/>
        <family val="2"/>
      </rPr>
      <t>(lodging at the hotel where the conference takes place) may exceed allowable per diem.  It is important to notate if the lodging is taking place at the conference site.  Clearly state this in the “Purpose of the Trip” area, and/or attach a brief memo to explain.</t>
    </r>
    <r>
      <rPr>
        <b/>
        <sz val="10"/>
        <rFont val="Calibri"/>
        <family val="2"/>
      </rPr>
      <t xml:space="preserve"> </t>
    </r>
  </si>
  <si>
    <r>
      <t xml:space="preserve">Lodging – Tax Exemption (County and Municipal Excise Tax (including occupancy tax)). See Statewide Travel Regulations, Section 3.3, Page 15.  </t>
    </r>
    <r>
      <rPr>
        <u/>
        <sz val="10"/>
        <rFont val="Calibri"/>
        <family val="2"/>
      </rPr>
      <t>When lodging in the State of Georgia</t>
    </r>
    <r>
      <rPr>
        <sz val="10"/>
        <rFont val="Calibri"/>
        <family val="2"/>
      </rPr>
      <t xml:space="preserve">, Employees and Students are exempt from:  County and Municipal Excise Tax.  However, travelers are required to submit a copy of the Hotel Exemption Occupancy Form upon registration at the hotel/motel. If the hotel refuses to accept the form at check-in, the traveler should attempt to resolve the issue with hotel management before checking out at the end of their stay. If the matter is not resolved by check-out time, the traveler should pay the tax.  </t>
    </r>
  </si>
  <si>
    <r>
      <t xml:space="preserve">Tips for meals may </t>
    </r>
    <r>
      <rPr>
        <u/>
        <sz val="10"/>
        <rFont val="Calibri"/>
        <family val="2"/>
      </rPr>
      <t>not</t>
    </r>
    <r>
      <rPr>
        <sz val="10"/>
        <rFont val="Calibri"/>
        <family val="2"/>
      </rPr>
      <t xml:space="preserve"> be claimed.</t>
    </r>
  </si>
  <si>
    <r>
      <t xml:space="preserve">o   Per the Statewide Travel Regulations, Section 4.1:  </t>
    </r>
    <r>
      <rPr>
        <b/>
        <i/>
        <sz val="10"/>
        <rFont val="Calibri"/>
        <family val="2"/>
      </rPr>
      <t>In general, actual incidental expenses are reimbursed separately and include: fees and tips given to porters, baggage carriers, bellhops, hotel housekeeping, stewards or stewardesses, and hotel staff.</t>
    </r>
  </si>
  <si>
    <r>
      <t xml:space="preserve">Receipts </t>
    </r>
    <r>
      <rPr>
        <b/>
        <sz val="10"/>
        <rFont val="Calibri"/>
        <family val="2"/>
      </rPr>
      <t>are</t>
    </r>
    <r>
      <rPr>
        <sz val="10"/>
        <rFont val="Calibri"/>
        <family val="2"/>
      </rPr>
      <t xml:space="preserve"> required for reimbursement of Miscellaneous Travel Expenses of $25 or more.</t>
    </r>
  </si>
  <si>
    <t xml:space="preserve"> -  If paid, reasonable tips may be claimed for transportation and lodging. </t>
  </si>
  <si>
    <t xml:space="preserve"> -</t>
  </si>
  <si>
    <r>
      <rPr>
        <b/>
        <u/>
        <sz val="10"/>
        <rFont val="Calibri"/>
        <family val="2"/>
      </rPr>
      <t>Memo of justification required</t>
    </r>
    <r>
      <rPr>
        <u/>
        <sz val="10"/>
        <rFont val="Calibri"/>
        <family val="2"/>
      </rPr>
      <t xml:space="preserve"> (signed by Unit Chair or CAO) </t>
    </r>
    <r>
      <rPr>
        <b/>
        <u/>
        <sz val="10"/>
        <rFont val="Calibri"/>
        <family val="2"/>
      </rPr>
      <t>when lodging exceeds allowable per diem.</t>
    </r>
  </si>
  <si>
    <r>
      <t xml:space="preserve">(Meal Receipts are </t>
    </r>
    <r>
      <rPr>
        <b/>
        <sz val="10"/>
        <rFont val="Calibri"/>
        <family val="2"/>
      </rPr>
      <t>not</t>
    </r>
    <r>
      <rPr>
        <sz val="10"/>
        <rFont val="Calibri"/>
        <family val="2"/>
      </rPr>
      <t xml:space="preserve"> required). To find meal reimbursement rates for US States (excluding GA), log on to the U.S. General Services Administration website (GSA):  </t>
    </r>
  </si>
  <si>
    <t>GSU Travel Webpage</t>
  </si>
  <si>
    <t xml:space="preserve"> link to the State of Georgia Meal Allowances, in Section 4.2</t>
  </si>
  <si>
    <t>Link to State Form</t>
  </si>
  <si>
    <t>Link to GSU Form</t>
  </si>
  <si>
    <t>See “Approval for Travel”</t>
  </si>
  <si>
    <r>
      <t>Purchase Order Number</t>
    </r>
    <r>
      <rPr>
        <sz val="10"/>
        <rFont val="Calibri"/>
        <family val="2"/>
      </rPr>
      <t xml:space="preserve"> (PO #):</t>
    </r>
  </si>
  <si>
    <t>Purpose of the Trip:</t>
  </si>
  <si>
    <t>Vendor/Panther Number:</t>
  </si>
  <si>
    <r>
      <t xml:space="preserve"> </t>
    </r>
    <r>
      <rPr>
        <b/>
        <u/>
        <sz val="10"/>
        <rFont val="Calibri"/>
        <family val="2"/>
      </rPr>
      <t>Memo required:</t>
    </r>
  </si>
  <si>
    <t>Meal Per Diem when traveling within Georgia:</t>
  </si>
  <si>
    <t>Meal Per Diem when traveling outside of Georgia:</t>
  </si>
  <si>
    <t>Lodging Per Diem (when traveling anywhere in the US, including GA:</t>
  </si>
  <si>
    <t>Approval for Travel Expense Statement:</t>
  </si>
  <si>
    <t>Tips:</t>
  </si>
  <si>
    <t>Miscellaneous Expense:</t>
  </si>
  <si>
    <t>See “Important Information about Travel Expense Statement Reporting, Including Roles and Responsibilities”</t>
  </si>
  <si>
    <t>(DO NOT Include Incidentals)</t>
  </si>
  <si>
    <t>Commute/Personal Miles</t>
  </si>
  <si>
    <t>Residence Address
City, State, Zip</t>
  </si>
  <si>
    <t>Misc. Totals</t>
  </si>
  <si>
    <t xml:space="preserve">Campus Location </t>
  </si>
  <si>
    <t>Alpharetta</t>
  </si>
  <si>
    <t>Buckhead</t>
  </si>
  <si>
    <t>Atlanta (Downtown)</t>
  </si>
  <si>
    <t>Clarkston</t>
  </si>
  <si>
    <t>Decatur</t>
  </si>
  <si>
    <t>Dunwoody</t>
  </si>
  <si>
    <t>Lakeside</t>
  </si>
  <si>
    <t>Newton</t>
  </si>
  <si>
    <t>Online</t>
  </si>
  <si>
    <t>Purchase Order # (required)</t>
  </si>
  <si>
    <t>October, 2016</t>
  </si>
  <si>
    <r>
      <t xml:space="preserve">Georgia State University </t>
    </r>
    <r>
      <rPr>
        <b/>
        <i/>
        <sz val="16"/>
        <color indexed="12"/>
        <rFont val="Arial Narrow"/>
        <family val="2"/>
      </rPr>
      <t>Travel Expense Statement Instructions</t>
    </r>
  </si>
  <si>
    <t>Campus to Campus Predetermined Mileage Chart</t>
  </si>
  <si>
    <r>
      <t xml:space="preserve">Total </t>
    </r>
    <r>
      <rPr>
        <b/>
        <sz val="9"/>
        <color rgb="FFC00000"/>
        <rFont val="Arial Narrow"/>
        <family val="2"/>
      </rPr>
      <t xml:space="preserve">Reimbursable Miles </t>
    </r>
    <r>
      <rPr>
        <b/>
        <sz val="10"/>
        <color rgb="FFC00000"/>
        <rFont val="Arial Narrow"/>
        <family val="2"/>
      </rPr>
      <t>=</t>
    </r>
  </si>
  <si>
    <r>
      <rPr>
        <b/>
        <sz val="10"/>
        <rFont val="Calibri"/>
        <family val="2"/>
      </rPr>
      <t>Travel Expense Statement (TES) being submitted 30 days or more after the trip ended</t>
    </r>
    <r>
      <rPr>
        <sz val="10"/>
        <rFont val="Calibri"/>
        <family val="2"/>
      </rPr>
      <t xml:space="preserve"> – Whenever a TES </t>
    </r>
    <r>
      <rPr>
        <b/>
        <i/>
        <sz val="10"/>
        <rFont val="Calibri"/>
        <family val="2"/>
      </rPr>
      <t>arrives in Disbursement</t>
    </r>
    <r>
      <rPr>
        <sz val="10"/>
        <rFont val="Calibri"/>
        <family val="2"/>
      </rPr>
      <t>s more than 30 days after the date of return, there must be a memo attached to explain/justify the late submission.</t>
    </r>
  </si>
  <si>
    <t>Reminder - TES submitted  60 days or more after the trip ended, if reimbursed, will be included in the Traveler's W-2 [annual earnings]</t>
  </si>
  <si>
    <t xml:space="preserve">Effective 10/01/2016: When meals are provided, First/Last day meal per diem will be reimbursed at 75% of the total meal per diem LESS the full amount of any provided meal. AGENDA REQUIRED. </t>
  </si>
  <si>
    <t>DAILY MEALS SHOULD BE BROKEN DOWN BY MEAL TYPE [Breakfast; Lunch; Dinner]. This includes FIRST/LAST days.</t>
  </si>
  <si>
    <t>Number of Nights</t>
  </si>
  <si>
    <t>Total Lodging Allowance</t>
  </si>
  <si>
    <r>
      <rPr>
        <b/>
        <sz val="10"/>
        <rFont val="Arial Narrow"/>
        <family val="2"/>
      </rPr>
      <t>Is Travel Expense Statement being submitted more than 30 days after the return of travel? (</t>
    </r>
    <r>
      <rPr>
        <b/>
        <u/>
        <sz val="10"/>
        <rFont val="Arial Narrow"/>
        <family val="2"/>
      </rPr>
      <t>If yes, attach a memo to explain the late submission, signed by the approver</t>
    </r>
    <r>
      <rPr>
        <sz val="10"/>
        <rFont val="Arial Narrow"/>
        <family val="2"/>
      </rPr>
      <t>)</t>
    </r>
  </si>
  <si>
    <t>(MM/DD/YYYY)</t>
  </si>
  <si>
    <r>
      <t xml:space="preserve">Date
</t>
    </r>
    <r>
      <rPr>
        <vertAlign val="superscript"/>
        <sz val="10"/>
        <rFont val="Arial Narrow"/>
        <family val="2"/>
      </rPr>
      <t>(MM/DD/YYYY)</t>
    </r>
  </si>
  <si>
    <r>
      <t xml:space="preserve">Date </t>
    </r>
    <r>
      <rPr>
        <vertAlign val="superscript"/>
        <sz val="11"/>
        <rFont val="Arial Narrow"/>
        <family val="2"/>
      </rPr>
      <t>(MM/DD/YYYY)</t>
    </r>
  </si>
  <si>
    <t>Date (MM/DD/YYYY)</t>
  </si>
  <si>
    <r>
      <t xml:space="preserve">Date
</t>
    </r>
    <r>
      <rPr>
        <vertAlign val="superscript"/>
        <sz val="10"/>
        <rFont val="Arial Narrow"/>
        <family val="2"/>
      </rPr>
      <t>(MM//DD//YYYY)</t>
    </r>
  </si>
  <si>
    <r>
      <t>Starting Odometer Reading -</t>
    </r>
    <r>
      <rPr>
        <b/>
        <u/>
        <sz val="10"/>
        <rFont val="Arial Narrow"/>
        <family val="2"/>
      </rPr>
      <t>OR</t>
    </r>
    <r>
      <rPr>
        <sz val="10"/>
        <rFont val="Arial Narrow"/>
        <family val="2"/>
      </rPr>
      <t xml:space="preserve"> </t>
    </r>
    <r>
      <rPr>
        <b/>
        <sz val="10"/>
        <rFont val="Arial Narrow"/>
        <family val="2"/>
      </rPr>
      <t>Zero/Blank</t>
    </r>
    <r>
      <rPr>
        <sz val="10"/>
        <rFont val="Arial Narrow"/>
        <family val="2"/>
      </rPr>
      <t xml:space="preserve"> if using Mapquest</t>
    </r>
  </si>
  <si>
    <t>Campus Location:</t>
  </si>
  <si>
    <t>Select the campus location. If 'Other' is applicable - explain in Purpose box.</t>
  </si>
  <si>
    <r>
      <rPr>
        <b/>
        <u/>
        <sz val="10"/>
        <rFont val="Calibri"/>
        <family val="2"/>
      </rPr>
      <t>Memo of justification required</t>
    </r>
    <r>
      <rPr>
        <u/>
        <sz val="10"/>
        <rFont val="Calibri"/>
        <family val="2"/>
      </rPr>
      <t xml:space="preserve"> (signed by Unit Chair or CAO) </t>
    </r>
    <r>
      <rPr>
        <b/>
        <u/>
        <sz val="10"/>
        <rFont val="Calibri"/>
        <family val="2"/>
      </rPr>
      <t xml:space="preserve">when a provided meal is claimed on TES. </t>
    </r>
    <r>
      <rPr>
        <u/>
        <sz val="10"/>
        <rFont val="Calibri"/>
        <family val="2"/>
      </rPr>
      <t>If agenda meal is not provided, explain in memo.</t>
    </r>
  </si>
  <si>
    <t>Agendas are required:</t>
  </si>
  <si>
    <t>Reviewers rely on the agenda for provided meals. If concurrent sessions are involved, provide details in Purpose box.</t>
  </si>
  <si>
    <t>Lodging Expense [Attach Itemized Receipt]</t>
  </si>
  <si>
    <t>DAILY per Diem MAX</t>
  </si>
  <si>
    <t>Traveler</t>
  </si>
  <si>
    <t>SMITH, TOM</t>
  </si>
  <si>
    <t xml:space="preserve">PO #   </t>
  </si>
  <si>
    <t>PM00413###</t>
  </si>
  <si>
    <t>Start Loc</t>
  </si>
  <si>
    <t>Ending Loc</t>
  </si>
  <si>
    <t>Purpose</t>
  </si>
  <si>
    <t>Total Miles MapQuest</t>
  </si>
  <si>
    <t>Odometer Start</t>
  </si>
  <si>
    <t>Odometer Ending</t>
  </si>
  <si>
    <t>Business Miles</t>
  </si>
  <si>
    <t>CKS</t>
  </si>
  <si>
    <t>SITE VIST roundtrip</t>
  </si>
  <si>
    <t>Home</t>
  </si>
  <si>
    <t xml:space="preserve">SITE VIST </t>
  </si>
  <si>
    <t>Total Reimbursable Miles</t>
  </si>
  <si>
    <r>
      <rPr>
        <b/>
        <sz val="11"/>
        <color theme="1"/>
        <rFont val="Calibri"/>
        <family val="2"/>
        <scheme val="minor"/>
      </rPr>
      <t>Date</t>
    </r>
    <r>
      <rPr>
        <b/>
        <sz val="9"/>
        <color theme="1"/>
        <rFont val="Calibri"/>
        <family val="2"/>
        <scheme val="minor"/>
      </rPr>
      <t xml:space="preserve"> </t>
    </r>
    <r>
      <rPr>
        <b/>
        <sz val="8"/>
        <color theme="1"/>
        <rFont val="Calibri"/>
        <family val="2"/>
        <scheme val="minor"/>
      </rPr>
      <t>mm/dd/yy</t>
    </r>
  </si>
  <si>
    <t xml:space="preserve">Meal Per Diem Addendum </t>
  </si>
  <si>
    <t>PO #</t>
  </si>
  <si>
    <t xml:space="preserve">            Campus Location </t>
  </si>
  <si>
    <r>
      <t xml:space="preserve">Use this editable form for </t>
    </r>
    <r>
      <rPr>
        <b/>
        <u/>
        <sz val="11"/>
        <color theme="1"/>
        <rFont val="Calibri"/>
        <family val="2"/>
        <scheme val="minor"/>
      </rPr>
      <t>all</t>
    </r>
    <r>
      <rPr>
        <b/>
        <sz val="11"/>
        <color theme="1"/>
        <rFont val="Calibri"/>
        <family val="2"/>
        <scheme val="minor"/>
      </rPr>
      <t xml:space="preserve"> </t>
    </r>
    <r>
      <rPr>
        <b/>
        <u/>
        <sz val="11"/>
        <color theme="1"/>
        <rFont val="Calibri"/>
        <family val="2"/>
        <scheme val="minor"/>
      </rPr>
      <t>full</t>
    </r>
    <r>
      <rPr>
        <b/>
        <sz val="11"/>
        <color theme="1"/>
        <rFont val="Calibri"/>
        <family val="2"/>
        <scheme val="minor"/>
      </rPr>
      <t xml:space="preserve"> days. Enter the </t>
    </r>
    <r>
      <rPr>
        <b/>
        <sz val="11"/>
        <color theme="5" tint="-0.249977111117893"/>
        <rFont val="Calibri"/>
        <family val="2"/>
        <scheme val="minor"/>
      </rPr>
      <t>Totals</t>
    </r>
    <r>
      <rPr>
        <b/>
        <sz val="11"/>
        <color theme="1"/>
        <rFont val="Calibri"/>
        <family val="2"/>
        <scheme val="minor"/>
      </rPr>
      <t xml:space="preserve"> </t>
    </r>
    <r>
      <rPr>
        <b/>
        <sz val="11"/>
        <color theme="5" tint="-0.249977111117893"/>
        <rFont val="Calibri"/>
        <family val="2"/>
        <scheme val="minor"/>
      </rPr>
      <t>for each  meal</t>
    </r>
    <r>
      <rPr>
        <b/>
        <sz val="11"/>
        <color theme="1"/>
        <rFont val="Calibri"/>
        <family val="2"/>
        <scheme val="minor"/>
      </rPr>
      <t xml:space="preserve">  onto the the Travel Expense Statement on any FULL day row. Do not enter onto a First or Last day row.</t>
    </r>
  </si>
  <si>
    <t>Athens</t>
  </si>
  <si>
    <t>provided</t>
  </si>
  <si>
    <t>TOTALS</t>
  </si>
  <si>
    <t>Transfer each meal total to TES</t>
  </si>
  <si>
    <t>Examples of how totals from the addendums should be shown on the actual TES</t>
  </si>
  <si>
    <r>
      <t xml:space="preserve">CHECK HERE IF </t>
    </r>
    <r>
      <rPr>
        <b/>
        <sz val="9"/>
        <color rgb="FFFF0000"/>
        <rFont val="Arial Narrow"/>
        <family val="2"/>
      </rPr>
      <t>AIRFARE OR CAR RENTAL</t>
    </r>
    <r>
      <rPr>
        <b/>
        <sz val="9"/>
        <rFont val="Arial Narrow"/>
        <family val="2"/>
      </rPr>
      <t xml:space="preserve"> WAS PRE-PAID by GSU:</t>
    </r>
  </si>
  <si>
    <r>
      <rPr>
        <b/>
        <sz val="10"/>
        <rFont val="Arial Narrow"/>
        <family val="2"/>
      </rPr>
      <t>LESS</t>
    </r>
    <r>
      <rPr>
        <sz val="10"/>
        <rFont val="Arial Narrow"/>
        <family val="2"/>
      </rPr>
      <t xml:space="preserve">  </t>
    </r>
    <r>
      <rPr>
        <sz val="10"/>
        <color rgb="FFFF0000"/>
        <rFont val="Arial Narrow"/>
        <family val="2"/>
      </rPr>
      <t>Airfare OR Car Rental</t>
    </r>
    <r>
      <rPr>
        <sz val="10"/>
        <rFont val="Arial Narrow"/>
        <family val="2"/>
      </rPr>
      <t xml:space="preserve"> - Paid directly by the University</t>
    </r>
  </si>
  <si>
    <t>Location Visited</t>
  </si>
  <si>
    <r>
      <rPr>
        <b/>
        <sz val="14"/>
        <color rgb="FFFF0000"/>
        <rFont val="Arial Narrow"/>
        <family val="2"/>
      </rPr>
      <t>IN-STATE</t>
    </r>
    <r>
      <rPr>
        <sz val="14"/>
        <color rgb="FFFF0000"/>
        <rFont val="Arial Narrow"/>
        <family val="2"/>
      </rPr>
      <t xml:space="preserve"> </t>
    </r>
    <r>
      <rPr>
        <b/>
        <sz val="14"/>
        <color rgb="FF0000FF"/>
        <rFont val="Arial Narrow"/>
        <family val="2"/>
      </rPr>
      <t xml:space="preserve">TRAVEL EXPENSE STATEMENT - EMPLOYEE AND STUDENT         
</t>
    </r>
  </si>
  <si>
    <r>
      <rPr>
        <b/>
        <sz val="12"/>
        <color rgb="FFFF0000"/>
        <rFont val="Arial Narrow"/>
        <family val="2"/>
      </rPr>
      <t>IN-STATE</t>
    </r>
    <r>
      <rPr>
        <b/>
        <sz val="12"/>
        <color rgb="FF0000FF"/>
        <rFont val="Arial Narrow"/>
        <family val="2"/>
      </rPr>
      <t xml:space="preserve"> Meal Per Diem </t>
    </r>
  </si>
  <si>
    <r>
      <t xml:space="preserve">Today's Date </t>
    </r>
    <r>
      <rPr>
        <b/>
        <vertAlign val="superscript"/>
        <sz val="10"/>
        <rFont val="Arial Narrow"/>
        <family val="2"/>
      </rPr>
      <t>(mm/dd/yyyy)</t>
    </r>
  </si>
  <si>
    <r>
      <rPr>
        <b/>
        <sz val="9"/>
        <rFont val="Arial Narrow"/>
        <family val="2"/>
      </rPr>
      <t xml:space="preserve">CITY, STATE     </t>
    </r>
    <r>
      <rPr>
        <sz val="10"/>
        <rFont val="Arial Narrow"/>
        <family val="2"/>
      </rPr>
      <t xml:space="preserve"> Purpose of the Trip and Comments</t>
    </r>
  </si>
  <si>
    <r>
      <t xml:space="preserve">Date of Departure </t>
    </r>
    <r>
      <rPr>
        <b/>
        <vertAlign val="superscript"/>
        <sz val="10"/>
        <rFont val="Arial Narrow"/>
        <family val="2"/>
      </rPr>
      <t>(mm/dd/yyyy)</t>
    </r>
  </si>
  <si>
    <r>
      <t xml:space="preserve">Date of Return </t>
    </r>
    <r>
      <rPr>
        <b/>
        <vertAlign val="superscript"/>
        <sz val="10"/>
        <rFont val="Arial Narrow"/>
        <family val="2"/>
      </rPr>
      <t>(mm/dd/yyyy)</t>
    </r>
  </si>
  <si>
    <t xml:space="preserve"> View GSA Per Diem Rates Here (Note: State of GA lodging rates are same as shown on GSA site)</t>
  </si>
  <si>
    <t>Personally Owned Auto</t>
  </si>
  <si>
    <t>Car Rental Cost Comparison [CRCC]</t>
  </si>
  <si>
    <t>ALL trips must have BEGINNING and ENDING locations with mileage based upon ACTUAL traveled miles. Include normal commute/personal miles, accordingly.</t>
  </si>
  <si>
    <r>
      <t xml:space="preserve">Ending Odometer Reading </t>
    </r>
    <r>
      <rPr>
        <b/>
        <u/>
        <sz val="10"/>
        <rFont val="Arial Narrow"/>
        <family val="2"/>
      </rPr>
      <t>OR MapQuest Miles</t>
    </r>
  </si>
  <si>
    <t>View State of GA-Statewide Travel Policy Here (Travel Policy Revised 11/16/2017)</t>
  </si>
  <si>
    <t xml:space="preserve"> View State of GA Meal Allowance per Diem Here (for travel within GA)  </t>
  </si>
  <si>
    <t>Per Diem Amount for Location Visited</t>
  </si>
  <si>
    <r>
      <rPr>
        <b/>
        <sz val="12"/>
        <color rgb="FFFF0000"/>
        <rFont val="Arial Narrow"/>
        <family val="2"/>
      </rPr>
      <t>As of 07.01.2018</t>
    </r>
    <r>
      <rPr>
        <sz val="12"/>
        <rFont val="Arial Narrow"/>
        <family val="2"/>
      </rPr>
      <t xml:space="preserve">: Meal per Diem is </t>
    </r>
    <r>
      <rPr>
        <b/>
        <sz val="12"/>
        <rFont val="Arial Narrow"/>
        <family val="2"/>
      </rPr>
      <t>no longer</t>
    </r>
    <r>
      <rPr>
        <sz val="12"/>
        <rFont val="Arial Narrow"/>
        <family val="2"/>
      </rPr>
      <t xml:space="preserve"> provided during NON-Overnight travel. </t>
    </r>
  </si>
  <si>
    <r>
      <rPr>
        <b/>
        <sz val="11"/>
        <rFont val="Arial Narrow"/>
        <family val="2"/>
      </rPr>
      <t>Enter 'Per Diem Amount for Location Visited' &amp; 'Number of Nights' in the YELLOW cells</t>
    </r>
    <r>
      <rPr>
        <sz val="11"/>
        <rFont val="Arial Narrow"/>
        <family val="2"/>
      </rPr>
      <t xml:space="preserve"> to see Total Allowance. Attach Memo of Justification for lodging expense which exceeds allowance. </t>
    </r>
  </si>
  <si>
    <t>Attach CRCC results.</t>
  </si>
  <si>
    <r>
      <t xml:space="preserve">NEW RULE! Use the Mileage Addendum forms if this TES contains TIER 1 </t>
    </r>
    <r>
      <rPr>
        <b/>
        <u/>
        <sz val="12"/>
        <color rgb="FFFF0000"/>
        <rFont val="Arial Narrow"/>
        <family val="2"/>
      </rPr>
      <t>AND</t>
    </r>
    <r>
      <rPr>
        <b/>
        <sz val="12"/>
        <color rgb="FFFF0000"/>
        <rFont val="Arial Narrow"/>
        <family val="2"/>
      </rPr>
      <t xml:space="preserve"> TIER 2 claims. You must enter the addendum totals [TOTAL MILES and COMMUTE MILES] on the respective Tier rows below.</t>
    </r>
  </si>
  <si>
    <t>*Mileage Reimbursement  =</t>
  </si>
  <si>
    <t>Tier 2 Mileage  Addendum Totals [see attached]</t>
  </si>
  <si>
    <t>Tier 1 Mileage Addendum Totals [see attached]</t>
  </si>
  <si>
    <t>Campus Locations:</t>
  </si>
  <si>
    <t>Campus Location</t>
  </si>
  <si>
    <t>ALP</t>
  </si>
  <si>
    <t>ATL</t>
  </si>
  <si>
    <t>Atlanta</t>
  </si>
  <si>
    <r>
      <t xml:space="preserve">Report all Actual miles traveled and applicable commute/personal miles based on odometer readings </t>
    </r>
    <r>
      <rPr>
        <b/>
        <sz val="10"/>
        <color theme="1"/>
        <rFont val="Calibri"/>
        <family val="2"/>
        <scheme val="minor"/>
      </rPr>
      <t>OR</t>
    </r>
    <r>
      <rPr>
        <b/>
        <sz val="9"/>
        <color theme="1"/>
        <rFont val="Calibri"/>
        <family val="2"/>
        <scheme val="minor"/>
      </rPr>
      <t xml:space="preserve"> online mapping service [i.e., MapQuest] by day.</t>
    </r>
  </si>
  <si>
    <t>BKH</t>
  </si>
  <si>
    <r>
      <t xml:space="preserve">       Use Campus2Campus Mileage Chart in lieu of MapQuest. Support MapQuest miles with online MapQuest trip summary for </t>
    </r>
    <r>
      <rPr>
        <b/>
        <u/>
        <sz val="9"/>
        <color theme="1"/>
        <rFont val="Calibri"/>
        <family val="2"/>
        <scheme val="minor"/>
      </rPr>
      <t>non</t>
    </r>
    <r>
      <rPr>
        <b/>
        <sz val="9"/>
        <color theme="1"/>
        <rFont val="Calibri"/>
        <family val="2"/>
        <scheme val="minor"/>
      </rPr>
      <t xml:space="preserve"> Campus2 Campus trips. </t>
    </r>
  </si>
  <si>
    <t>Campus2Campus Mileage Chart</t>
  </si>
  <si>
    <t>DEC</t>
  </si>
  <si>
    <t>Visited Loc</t>
  </si>
  <si>
    <t xml:space="preserve">Odometer Total </t>
  </si>
  <si>
    <t>Commute Miles</t>
  </si>
  <si>
    <t>DUN</t>
  </si>
  <si>
    <t>LKS</t>
  </si>
  <si>
    <t>DUN - CKS</t>
  </si>
  <si>
    <t>Residence</t>
  </si>
  <si>
    <t>NWT</t>
  </si>
  <si>
    <t>ONL</t>
  </si>
  <si>
    <t>OTH</t>
  </si>
  <si>
    <t>If reporting odometer</t>
  </si>
  <si>
    <t>readings, attach commute</t>
  </si>
  <si>
    <t>mileage printouts, if applicabe.</t>
  </si>
  <si>
    <r>
      <rPr>
        <b/>
        <sz val="11"/>
        <rFont val="Calibri"/>
        <family val="2"/>
        <scheme val="minor"/>
      </rPr>
      <t xml:space="preserve">ENTER </t>
    </r>
    <r>
      <rPr>
        <b/>
        <sz val="11"/>
        <color rgb="FFFF0000"/>
        <rFont val="Calibri"/>
        <family val="2"/>
        <scheme val="minor"/>
      </rPr>
      <t>TOTALS</t>
    </r>
    <r>
      <rPr>
        <b/>
        <sz val="11"/>
        <rFont val="Calibri"/>
        <family val="2"/>
        <scheme val="minor"/>
      </rPr>
      <t xml:space="preserve"> on TES Page 2; [Mileage Section - Tier 1 Line]</t>
    </r>
  </si>
  <si>
    <t>Once Mileage Totals are entered on TES - *Mileage Reimbursement updates.</t>
  </si>
  <si>
    <t>Reimbursement @ Tier 1 Rate</t>
  </si>
  <si>
    <r>
      <t xml:space="preserve">BEST VALUE: RENTAL CAR VEHICLE - Mileage Record Addendum  </t>
    </r>
    <r>
      <rPr>
        <b/>
        <sz val="12"/>
        <color rgb="FFFF0000"/>
        <rFont val="Calibri"/>
        <family val="2"/>
        <scheme val="minor"/>
      </rPr>
      <t>TIER 2</t>
    </r>
    <r>
      <rPr>
        <b/>
        <sz val="12"/>
        <color theme="1"/>
        <rFont val="Calibri"/>
        <family val="2"/>
        <scheme val="minor"/>
      </rPr>
      <t xml:space="preserve"> ONLY </t>
    </r>
  </si>
  <si>
    <t>Use this Addendum if the CRCC determined a rental car as the best value - but a personal vehicle was used.</t>
  </si>
  <si>
    <r>
      <t xml:space="preserve">If the Car Rental Cost Comparison [CRCC] determines that the Best Value option is a personal vehicle, use the TIER 1 [$.545] Addendum. </t>
    </r>
    <r>
      <rPr>
        <b/>
        <sz val="12"/>
        <color rgb="FFFF0000"/>
        <rFont val="Calibri"/>
        <family val="2"/>
        <scheme val="minor"/>
      </rPr>
      <t>Do NOT  include Tier 1 and Tier 2 claims on the same Mileage Addendum</t>
    </r>
    <r>
      <rPr>
        <b/>
        <sz val="12"/>
        <color theme="1"/>
        <rFont val="Calibri"/>
        <family val="2"/>
        <scheme val="minor"/>
      </rPr>
      <t xml:space="preserve">. </t>
    </r>
  </si>
  <si>
    <t>Nashville</t>
  </si>
  <si>
    <t>Recruiting roundtrip</t>
  </si>
  <si>
    <r>
      <rPr>
        <b/>
        <sz val="11"/>
        <rFont val="Calibri"/>
        <family val="2"/>
        <scheme val="minor"/>
      </rPr>
      <t xml:space="preserve">ENTER </t>
    </r>
    <r>
      <rPr>
        <b/>
        <sz val="11"/>
        <color rgb="FFFF0000"/>
        <rFont val="Calibri"/>
        <family val="2"/>
        <scheme val="minor"/>
      </rPr>
      <t>TOTALS</t>
    </r>
    <r>
      <rPr>
        <b/>
        <sz val="11"/>
        <rFont val="Calibri"/>
        <family val="2"/>
        <scheme val="minor"/>
      </rPr>
      <t xml:space="preserve"> on TES Page 2; [Mileage Section - Tier 2 Line]</t>
    </r>
  </si>
  <si>
    <t>Reimbursement @ Tier 2 Rate</t>
  </si>
  <si>
    <t>REPORT MILEAGE DAILY</t>
  </si>
  <si>
    <r>
      <t xml:space="preserve">If the Car Rental Cost Comparison [CRCC] determines that the Best Value option is a rental car, use the TIER 2 [$0.18] Addendum. </t>
    </r>
    <r>
      <rPr>
        <b/>
        <sz val="12"/>
        <color rgb="FFFF0000"/>
        <rFont val="Calibri"/>
        <family val="2"/>
        <scheme val="minor"/>
      </rPr>
      <t>Do NOT  include Tier 1 and Tier 2 claims on the same Mileage Addendum</t>
    </r>
    <r>
      <rPr>
        <b/>
        <sz val="12"/>
        <color theme="1"/>
        <rFont val="Calibri"/>
        <family val="2"/>
        <scheme val="minor"/>
      </rPr>
      <t xml:space="preserve">. </t>
    </r>
  </si>
  <si>
    <t>commute mileage -ALWAYS</t>
  </si>
  <si>
    <t>AND</t>
  </si>
  <si>
    <t>the COMMUTE Mileage in the</t>
  </si>
  <si>
    <t>COMMUTE MILEAGE box</t>
  </si>
  <si>
    <r>
      <t xml:space="preserve">When entering the </t>
    </r>
    <r>
      <rPr>
        <b/>
        <sz val="10"/>
        <color theme="5" tint="-0.499984740745262"/>
        <rFont val="Arial"/>
        <family val="2"/>
      </rPr>
      <t>BUSINESS</t>
    </r>
  </si>
  <si>
    <r>
      <rPr>
        <b/>
        <sz val="10"/>
        <color theme="5" tint="-0.499984740745262"/>
        <rFont val="Arial"/>
        <family val="2"/>
      </rPr>
      <t>MILES</t>
    </r>
    <r>
      <rPr>
        <b/>
        <sz val="10"/>
        <rFont val="Arial"/>
        <family val="2"/>
      </rPr>
      <t xml:space="preserve"> on the CRCC, include </t>
    </r>
  </si>
  <si>
    <t xml:space="preserve">BEST VALUE: PERSONAL VEHICLE -  Mileage Record Addendum TIER 1 ONLY </t>
  </si>
  <si>
    <t>Traveler's Email Address</t>
  </si>
  <si>
    <t>Lakdside</t>
  </si>
  <si>
    <t>https://cdnapisec.kaltura.com/index.php/extwidget/preview/partner_id/1959611/uiconf_id/31355121/entry_id/1_nlreq6kx/embed/dynamic</t>
  </si>
  <si>
    <t>Recorded 'Changes' WebEX</t>
  </si>
  <si>
    <r>
      <rPr>
        <sz val="12"/>
        <color rgb="FFFF0000"/>
        <rFont val="Arial Narrow"/>
        <family val="2"/>
      </rPr>
      <t>OVERNIGHT TRIPS ONLY:</t>
    </r>
    <r>
      <rPr>
        <sz val="12"/>
        <rFont val="Arial Narrow"/>
        <family val="2"/>
      </rPr>
      <t xml:space="preserve"> For reference, </t>
    </r>
    <r>
      <rPr>
        <b/>
        <sz val="12"/>
        <rFont val="Arial Narrow"/>
        <family val="2"/>
      </rPr>
      <t>enter meal breakdown in YELLOW fields before entering your claims</t>
    </r>
    <r>
      <rPr>
        <sz val="12"/>
        <rFont val="Arial Narrow"/>
        <family val="2"/>
      </rPr>
      <t xml:space="preserve">. REPORT EACH NON-PROVIDED MEAL SEPARATELY.  Meals shown on agenda will be deducted from per Diems without Memo of Justification. Agenda Required. </t>
    </r>
  </si>
  <si>
    <t xml:space="preserve">       Check HERE if CONFERENCE HOTEL was used. With checked box, no MoJ required.</t>
  </si>
  <si>
    <t>Travel Team Use Only - Voucher ID</t>
  </si>
  <si>
    <t>EFFECTIVE - JANUARY 1, 2019</t>
  </si>
  <si>
    <t>MILEAGE RECORD/REIMBURSEMENT **Total Daily or CONSECUTIVE DAYS Business Miles up to 50 miles: EXEMPT from CRCC**</t>
  </si>
  <si>
    <t>If rental vehicle is recommended, mileage will be reimbursed at $0.20/mile</t>
  </si>
  <si>
    <t xml:space="preserve">                                    Print Name on Above Line</t>
  </si>
  <si>
    <t xml:space="preserve">                 Print Name on Above Line</t>
  </si>
  <si>
    <t xml:space="preserve">                Print Name on Above Line</t>
  </si>
  <si>
    <t xml:space="preserve">               Print Name on Above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</si>
</sst>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7" formatCode="&quot;$&quot;#,##0.00_);\(&quot;$&quot;#,##0.00\)"/>
    <numFmt numFmtId="44" formatCode="_(&quot;$&quot;* #,##0.00_);_(&quot;$&quot;* \(#,##0.00\);_(&quot;$&quot;* &quot;-&quot;??_);_(@_)"/>
    <numFmt numFmtId="43" formatCode="_(* #,##0.00_);_(* \(#,##0.00\);_(* &quot;-&quot;??_);_(@_)"/>
    <numFmt numFmtId="164" formatCode="_(\$* #,##0.00_);_(\$* \(#,##0.00\);_(\$* \-??_);_(@_)"/>
    <numFmt numFmtId="165" formatCode="[$-409]h:mm\ AM/PM;@"/>
    <numFmt numFmtId="166" formatCode="mm/dd/yyyy"/>
    <numFmt numFmtId="167" formatCode="&quot;$&quot;#,##0.00"/>
    <numFmt numFmtId="168" formatCode="&quot;$&quot;#,##0.000"/>
    <numFmt numFmtId="169" formatCode="0.0"/>
    <numFmt numFmtId="170" formatCode="#,##0.0"/>
    <numFmt numFmtId="171" formatCode="mm/dd/yy;@"/>
    <numFmt numFmtId="172" formatCode="_(\(&quot;$&quot;* #,##0.00_)\);_(&quot;$&quot;* \(#,##0.00\);_(&quot;$&quot;* &quot;-&quot;??_);_(@_)"/>
    <numFmt numFmtId="173" formatCode="_(\(\$* #,##0.00_)\);_(\$* \(#,##0.00\);_(\$* \-??_);_(@_)"/>
    <numFmt numFmtId="174" formatCode="&quot;PM00&quot;######"/>
  </numFmts>
  <fonts count="106">
    <font>
      <sz val="10"/>
      <name val="Arial"/>
      <family val="2"/>
    </font>
    <font>
      <b/>
      <sz val="14"/>
      <name val="BernhardMod BT"/>
      <family val="1"/>
    </font>
    <font>
      <b/>
      <sz val="10"/>
      <name val="Arial"/>
      <family val="2"/>
    </font>
    <font>
      <b/>
      <sz val="8"/>
      <name val="Arial"/>
      <family val="2"/>
    </font>
    <font>
      <sz val="8"/>
      <name val="Arial"/>
      <family val="2"/>
    </font>
    <font>
      <b/>
      <sz val="8"/>
      <color indexed="10"/>
      <name val="Arial"/>
      <family val="2"/>
    </font>
    <font>
      <i/>
      <sz val="10"/>
      <name val="Arial"/>
      <family val="2"/>
    </font>
    <font>
      <i/>
      <sz val="8"/>
      <name val="Arial"/>
      <family val="2"/>
    </font>
    <font>
      <sz val="9"/>
      <name val="Arial"/>
      <family val="2"/>
    </font>
    <font>
      <b/>
      <i/>
      <sz val="10"/>
      <name val="BernhardMod BT"/>
      <family val="1"/>
    </font>
    <font>
      <sz val="8"/>
      <name val="BernhardMod BT"/>
      <family val="1"/>
    </font>
    <font>
      <sz val="10"/>
      <name val="BernhardMod BT"/>
      <family val="1"/>
    </font>
    <font>
      <i/>
      <sz val="8"/>
      <name val="BernhardMod BT"/>
      <family val="1"/>
    </font>
    <font>
      <b/>
      <sz val="10"/>
      <name val="BernhardMod BT"/>
      <family val="1"/>
    </font>
    <font>
      <b/>
      <i/>
      <sz val="8"/>
      <name val="BernhardMod BT"/>
      <family val="1"/>
    </font>
    <font>
      <i/>
      <sz val="10"/>
      <name val="BernhardMod BT"/>
      <family val="1"/>
    </font>
    <font>
      <sz val="10"/>
      <color indexed="23"/>
      <name val="Arial"/>
      <family val="2"/>
    </font>
    <font>
      <sz val="10"/>
      <name val="Arial"/>
      <family val="2"/>
    </font>
    <font>
      <b/>
      <sz val="9"/>
      <name val="Arial Narrow"/>
      <family val="2"/>
    </font>
    <font>
      <sz val="9"/>
      <name val="Arial Narrow"/>
      <family val="2"/>
    </font>
    <font>
      <sz val="10"/>
      <name val="Arial"/>
      <family val="2"/>
    </font>
    <font>
      <b/>
      <sz val="10"/>
      <name val="Arial Narrow"/>
      <family val="2"/>
    </font>
    <font>
      <sz val="10"/>
      <name val="Arial Narrow"/>
      <family val="2"/>
    </font>
    <font>
      <vertAlign val="superscript"/>
      <sz val="10"/>
      <name val="Arial Narrow"/>
      <family val="2"/>
    </font>
    <font>
      <b/>
      <i/>
      <sz val="10"/>
      <name val="Arial Narrow"/>
      <family val="2"/>
    </font>
    <font>
      <i/>
      <sz val="10"/>
      <name val="Arial Narrow"/>
      <family val="2"/>
    </font>
    <font>
      <b/>
      <u/>
      <sz val="10"/>
      <name val="Arial Narrow"/>
      <family val="2"/>
    </font>
    <font>
      <sz val="11"/>
      <name val="Arial Narrow"/>
      <family val="2"/>
    </font>
    <font>
      <sz val="16"/>
      <color indexed="12"/>
      <name val="Arial Narrow"/>
      <family val="2"/>
    </font>
    <font>
      <u/>
      <sz val="16"/>
      <color indexed="12"/>
      <name val="Arial Narrow"/>
      <family val="2"/>
    </font>
    <font>
      <b/>
      <i/>
      <sz val="16"/>
      <color indexed="12"/>
      <name val="Arial Narrow"/>
      <family val="2"/>
    </font>
    <font>
      <b/>
      <u/>
      <sz val="10"/>
      <name val="Calibri"/>
      <family val="2"/>
    </font>
    <font>
      <sz val="10"/>
      <name val="Calibri"/>
      <family val="2"/>
    </font>
    <font>
      <b/>
      <sz val="10"/>
      <name val="Calibri"/>
      <family val="2"/>
    </font>
    <font>
      <b/>
      <i/>
      <u/>
      <sz val="10"/>
      <name val="Calibri"/>
      <family val="2"/>
    </font>
    <font>
      <b/>
      <i/>
      <sz val="10"/>
      <name val="Calibri"/>
      <family val="2"/>
    </font>
    <font>
      <u/>
      <sz val="10"/>
      <name val="Calibri"/>
      <family val="2"/>
    </font>
    <font>
      <u/>
      <sz val="10"/>
      <color theme="10"/>
      <name val="Arial"/>
      <family val="2"/>
    </font>
    <font>
      <b/>
      <sz val="10"/>
      <color rgb="FFC00000"/>
      <name val="Arial Narrow"/>
      <family val="2"/>
    </font>
    <font>
      <sz val="10"/>
      <color rgb="FFC00000"/>
      <name val="Arial Narrow"/>
      <family val="2"/>
    </font>
    <font>
      <b/>
      <u/>
      <sz val="10"/>
      <name val="Calibri"/>
      <family val="2"/>
      <scheme val="minor"/>
    </font>
    <font>
      <sz val="10"/>
      <name val="Calibri"/>
      <family val="2"/>
      <scheme val="minor"/>
    </font>
    <font>
      <u/>
      <sz val="10"/>
      <color theme="10"/>
      <name val="Calibri"/>
      <family val="2"/>
      <scheme val="minor"/>
    </font>
    <font>
      <b/>
      <sz val="10"/>
      <name val="Calibri"/>
      <family val="2"/>
      <scheme val="minor"/>
    </font>
    <font>
      <sz val="10"/>
      <color indexed="12"/>
      <name val="Calibri"/>
      <family val="2"/>
      <scheme val="minor"/>
    </font>
    <font>
      <sz val="10"/>
      <color rgb="FF0563C1"/>
      <name val="Calibri"/>
      <family val="2"/>
      <scheme val="minor"/>
    </font>
    <font>
      <i/>
      <sz val="10"/>
      <color theme="1"/>
      <name val="Arial Narrow"/>
      <family val="2"/>
    </font>
    <font>
      <b/>
      <sz val="10"/>
      <color theme="1"/>
      <name val="Arial Narrow"/>
      <family val="2"/>
    </font>
    <font>
      <u/>
      <sz val="10"/>
      <name val="Calibri"/>
      <family val="2"/>
      <scheme val="minor"/>
    </font>
    <font>
      <b/>
      <sz val="12"/>
      <color rgb="FF0000FF"/>
      <name val="Arial Narrow"/>
      <family val="2"/>
    </font>
    <font>
      <sz val="8"/>
      <color rgb="FF000000"/>
      <name val="Tahoma"/>
      <family val="2"/>
    </font>
    <font>
      <b/>
      <sz val="9"/>
      <color rgb="FFC00000"/>
      <name val="Arial Narrow"/>
      <family val="2"/>
    </font>
    <font>
      <sz val="10.5"/>
      <name val="Arial"/>
      <family val="2"/>
    </font>
    <font>
      <sz val="9"/>
      <color rgb="FFFF0000"/>
      <name val="Segoe Script"/>
      <family val="2"/>
    </font>
    <font>
      <sz val="9"/>
      <color rgb="FFFF0000"/>
      <name val="Segoe Print"/>
    </font>
    <font>
      <i/>
      <sz val="10"/>
      <color rgb="FFC00000"/>
      <name val="Arial Narrow"/>
      <family val="2"/>
    </font>
    <font>
      <vertAlign val="superscript"/>
      <sz val="11"/>
      <name val="Arial Narrow"/>
      <family val="2"/>
    </font>
    <font>
      <vertAlign val="superscript"/>
      <sz val="12"/>
      <name val="Arial Narrow"/>
      <family val="2"/>
    </font>
    <font>
      <sz val="11"/>
      <name val="Arial"/>
      <family val="2"/>
    </font>
    <font>
      <vertAlign val="superscript"/>
      <sz val="16"/>
      <name val="Arial Narrow"/>
      <family val="2"/>
    </font>
    <font>
      <sz val="16"/>
      <name val="Arial"/>
      <family val="2"/>
    </font>
    <font>
      <sz val="10.5"/>
      <name val="Arial Narrow"/>
      <family val="2"/>
    </font>
    <font>
      <sz val="10"/>
      <color rgb="FFFF0000"/>
      <name val="Arial Narrow"/>
      <family val="2"/>
    </font>
    <font>
      <b/>
      <sz val="10"/>
      <color rgb="FFFF0000"/>
      <name val="Arial Narrow"/>
      <family val="2"/>
    </font>
    <font>
      <b/>
      <sz val="10.5"/>
      <name val="Arial Narrow"/>
      <family val="2"/>
    </font>
    <font>
      <b/>
      <sz val="12"/>
      <name val="Arial"/>
      <family val="2"/>
    </font>
    <font>
      <b/>
      <sz val="11"/>
      <color theme="1"/>
      <name val="Calibri"/>
      <family val="2"/>
      <scheme val="minor"/>
    </font>
    <font>
      <b/>
      <sz val="12"/>
      <color theme="1"/>
      <name val="Calibri"/>
      <family val="2"/>
      <scheme val="minor"/>
    </font>
    <font>
      <b/>
      <sz val="11"/>
      <name val="Calibri"/>
      <family val="2"/>
      <scheme val="minor"/>
    </font>
    <font>
      <b/>
      <sz val="9"/>
      <color theme="1"/>
      <name val="Calibri"/>
      <family val="2"/>
      <scheme val="minor"/>
    </font>
    <font>
      <b/>
      <sz val="10"/>
      <color theme="1"/>
      <name val="Calibri"/>
      <family val="2"/>
      <scheme val="minor"/>
    </font>
    <font>
      <b/>
      <u/>
      <sz val="9"/>
      <color theme="1"/>
      <name val="Calibri"/>
      <family val="2"/>
      <scheme val="minor"/>
    </font>
    <font>
      <b/>
      <sz val="8"/>
      <color theme="1"/>
      <name val="Calibri"/>
      <family val="2"/>
      <scheme val="minor"/>
    </font>
    <font>
      <sz val="9.5"/>
      <color theme="1"/>
      <name val="Calibri"/>
      <family val="2"/>
      <scheme val="minor"/>
    </font>
    <font>
      <sz val="9"/>
      <color theme="1"/>
      <name val="Calibri"/>
      <family val="2"/>
      <scheme val="minor"/>
    </font>
    <font>
      <b/>
      <sz val="11"/>
      <color theme="5" tint="-0.249977111117893"/>
      <name val="Calibri"/>
      <family val="2"/>
      <scheme val="minor"/>
    </font>
    <font>
      <b/>
      <sz val="8"/>
      <color theme="5" tint="-0.249977111117893"/>
      <name val="Calibri"/>
      <family val="2"/>
      <scheme val="minor"/>
    </font>
    <font>
      <b/>
      <u/>
      <sz val="11"/>
      <color theme="1"/>
      <name val="Calibri"/>
      <family val="2"/>
      <scheme val="minor"/>
    </font>
    <font>
      <b/>
      <sz val="10"/>
      <color theme="5" tint="-0.249977111117893"/>
      <name val="Arial Narrow"/>
      <family val="2"/>
    </font>
    <font>
      <b/>
      <sz val="9"/>
      <color theme="5" tint="-0.249977111117893"/>
      <name val="Arial Narrow"/>
      <family val="2"/>
    </font>
    <font>
      <b/>
      <sz val="9"/>
      <color rgb="FFFF0000"/>
      <name val="Arial Narrow"/>
      <family val="2"/>
    </font>
    <font>
      <b/>
      <sz val="12"/>
      <color rgb="FFFF0000"/>
      <name val="Arial Narrow"/>
      <family val="2"/>
    </font>
    <font>
      <b/>
      <sz val="14"/>
      <color rgb="FF0000FF"/>
      <name val="Arial Narrow"/>
      <family val="2"/>
    </font>
    <font>
      <b/>
      <sz val="14"/>
      <color rgb="FFFF0000"/>
      <name val="Arial Narrow"/>
      <family val="2"/>
    </font>
    <font>
      <sz val="14"/>
      <color rgb="FFFF0000"/>
      <name val="Arial Narrow"/>
      <family val="2"/>
    </font>
    <font>
      <b/>
      <vertAlign val="superscript"/>
      <sz val="10"/>
      <name val="Arial Narrow"/>
      <family val="2"/>
    </font>
    <font>
      <b/>
      <sz val="11"/>
      <name val="Arial Narrow"/>
      <family val="2"/>
    </font>
    <font>
      <b/>
      <sz val="12"/>
      <name val="Arial Narrow"/>
      <family val="2"/>
    </font>
    <font>
      <sz val="12"/>
      <name val="Arial Narrow"/>
      <family val="2"/>
    </font>
    <font>
      <i/>
      <sz val="9.5"/>
      <color theme="5" tint="-0.249977111117893"/>
      <name val="Arial Narrow"/>
      <family val="2"/>
    </font>
    <font>
      <i/>
      <sz val="9.5"/>
      <name val="Arial Narrow"/>
      <family val="2"/>
    </font>
    <font>
      <b/>
      <u/>
      <sz val="12"/>
      <color rgb="FFFF0000"/>
      <name val="Arial Narrow"/>
      <family val="2"/>
    </font>
    <font>
      <b/>
      <sz val="14"/>
      <name val="Arial Narrow"/>
      <family val="2"/>
    </font>
    <font>
      <sz val="12"/>
      <color rgb="FFFF0000"/>
      <name val="Arial Narrow"/>
      <family val="2"/>
    </font>
    <font>
      <b/>
      <sz val="12"/>
      <color rgb="FFFF0000"/>
      <name val="Calibri"/>
      <family val="2"/>
      <scheme val="minor"/>
    </font>
    <font>
      <b/>
      <sz val="12"/>
      <name val="Calibri"/>
      <family val="2"/>
      <scheme val="minor"/>
    </font>
    <font>
      <sz val="11"/>
      <color theme="1"/>
      <name val="Agency FB"/>
      <family val="2"/>
    </font>
    <font>
      <b/>
      <sz val="11"/>
      <color rgb="FFFF0000"/>
      <name val="Calibri"/>
      <family val="2"/>
      <scheme val="minor"/>
    </font>
    <font>
      <b/>
      <sz val="9"/>
      <color rgb="FFFF0000"/>
      <name val="Calibri"/>
      <family val="2"/>
      <scheme val="minor"/>
    </font>
    <font>
      <sz val="10"/>
      <color theme="1"/>
      <name val="Calibri"/>
      <family val="2"/>
      <scheme val="minor"/>
    </font>
    <font>
      <b/>
      <vertAlign val="superscript"/>
      <sz val="12"/>
      <name val="Arial Narrow"/>
      <family val="2"/>
    </font>
    <font>
      <b/>
      <sz val="10"/>
      <color theme="5" tint="-0.499984740745262"/>
      <name val="Arial"/>
      <family val="2"/>
    </font>
    <font>
      <sz val="9"/>
      <color rgb="FFFF0000"/>
      <name val="Arial Narrow"/>
      <family val="2"/>
    </font>
    <font>
      <sz val="5"/>
      <color indexed="12"/>
      <name val="Arial Narrow"/>
      <family val="2"/>
    </font>
    <font>
      <b/>
      <sz val="18"/>
      <name val="Arial Narrow"/>
      <family val="2"/>
    </font>
    <font>
      <b/>
      <vertAlign val="superscript"/>
      <sz val="18"/>
      <name val="Arial Narrow"/>
      <family val="2"/>
    </font>
  </fonts>
  <fills count="27">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9"/>
        <bgColor indexed="31"/>
      </patternFill>
    </fill>
    <fill>
      <patternFill patternType="solid">
        <fgColor theme="9" tint="0.59999389629810485"/>
        <bgColor indexed="31"/>
      </patternFill>
    </fill>
    <fill>
      <patternFill patternType="solid">
        <fgColor theme="0" tint="-0.14999847407452621"/>
        <bgColor indexed="64"/>
      </patternFill>
    </fill>
    <fill>
      <patternFill patternType="solid">
        <fgColor theme="0" tint="-0.14999847407452621"/>
        <bgColor indexed="31"/>
      </patternFill>
    </fill>
    <fill>
      <patternFill patternType="solid">
        <fgColor theme="2" tint="-9.9978637043366805E-2"/>
        <bgColor indexed="64"/>
      </patternFill>
    </fill>
    <fill>
      <patternFill patternType="solid">
        <fgColor theme="2" tint="-9.9978637043366805E-2"/>
        <bgColor indexed="31"/>
      </patternFill>
    </fill>
    <fill>
      <patternFill patternType="solid">
        <fgColor theme="9" tint="0.59999389629810485"/>
        <bgColor indexed="64"/>
      </patternFill>
    </fill>
    <fill>
      <patternFill patternType="solid">
        <fgColor theme="9" tint="0.79998168889431442"/>
        <bgColor indexed="31"/>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31"/>
      </patternFill>
    </fill>
    <fill>
      <patternFill patternType="darkUp">
        <bgColor theme="2" tint="-9.9978637043366805E-2"/>
      </patternFill>
    </fill>
    <fill>
      <patternFill patternType="solid">
        <fgColor theme="0"/>
        <bgColor indexed="64"/>
      </patternFill>
    </fill>
    <fill>
      <patternFill patternType="solid">
        <fgColor theme="0"/>
        <bgColor indexed="31"/>
      </patternFill>
    </fill>
    <fill>
      <patternFill patternType="lightGray">
        <bgColor theme="2" tint="-9.9948118533890809E-2"/>
      </patternFill>
    </fill>
    <fill>
      <patternFill patternType="solid">
        <fgColor theme="2"/>
        <bgColor indexed="64"/>
      </patternFill>
    </fill>
    <fill>
      <patternFill patternType="lightGray">
        <bgColor theme="0" tint="-0.14999847407452621"/>
      </patternFill>
    </fill>
    <fill>
      <patternFill patternType="lightGray"/>
    </fill>
    <fill>
      <patternFill patternType="gray125">
        <bgColor theme="2" tint="-9.9978637043366805E-2"/>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59999389629810485"/>
        <bgColor indexed="64"/>
      </patternFill>
    </fill>
  </fills>
  <borders count="103">
    <border>
      <left/>
      <right/>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ck">
        <color indexed="8"/>
      </bottom>
      <diagonal/>
    </border>
    <border>
      <left style="thin">
        <color indexed="8"/>
      </left>
      <right style="double">
        <color indexed="8"/>
      </right>
      <top style="double">
        <color indexed="8"/>
      </top>
      <bottom style="thick">
        <color indexed="8"/>
      </bottom>
      <diagonal/>
    </border>
    <border>
      <left/>
      <right style="thin">
        <color indexed="8"/>
      </right>
      <top style="double">
        <color indexed="8"/>
      </top>
      <bottom style="thick">
        <color indexed="8"/>
      </bottom>
      <diagonal/>
    </border>
    <border>
      <left/>
      <right style="double">
        <color indexed="8"/>
      </right>
      <top style="double">
        <color indexed="8"/>
      </top>
      <bottom style="thick">
        <color indexed="8"/>
      </bottom>
      <diagonal/>
    </border>
    <border>
      <left/>
      <right style="thin">
        <color indexed="8"/>
      </right>
      <top style="thin">
        <color indexed="8"/>
      </top>
      <bottom style="double">
        <color indexed="8"/>
      </bottom>
      <diagonal/>
    </border>
    <border>
      <left style="thin">
        <color indexed="8"/>
      </left>
      <right style="thin">
        <color indexed="8"/>
      </right>
      <top style="double">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dashed">
        <color indexed="64"/>
      </top>
      <bottom/>
      <diagonal/>
    </border>
    <border>
      <left/>
      <right/>
      <top style="dashed">
        <color indexed="64"/>
      </top>
      <bottom style="dashed">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dashed">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8"/>
      </top>
      <bottom style="thin">
        <color indexed="8"/>
      </bottom>
      <diagonal/>
    </border>
    <border>
      <left/>
      <right/>
      <top style="thick">
        <color indexed="8"/>
      </top>
      <bottom style="thin">
        <color indexed="8"/>
      </bottom>
      <diagonal/>
    </border>
    <border>
      <left/>
      <right/>
      <top style="dashed">
        <color indexed="64"/>
      </top>
      <bottom style="thin">
        <color indexed="64"/>
      </bottom>
      <diagonal/>
    </border>
    <border>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diagonal/>
    </border>
    <border>
      <left/>
      <right/>
      <top style="dashed">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8"/>
      </left>
      <right style="thin">
        <color indexed="8"/>
      </right>
      <top style="thin">
        <color indexed="64"/>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s>
  <cellStyleXfs count="6">
    <xf numFmtId="0" fontId="0" fillId="0" borderId="0"/>
    <xf numFmtId="164" fontId="17" fillId="0" borderId="0" applyFill="0" applyBorder="0" applyAlignment="0" applyProtection="0"/>
    <xf numFmtId="0" fontId="37"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43" fontId="17" fillId="0" borderId="0" applyFont="0" applyFill="0" applyBorder="0" applyAlignment="0" applyProtection="0"/>
  </cellStyleXfs>
  <cellXfs count="722">
    <xf numFmtId="0" fontId="0" fillId="0" borderId="0" xfId="0"/>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16" fontId="0" fillId="0" borderId="1" xfId="0" applyNumberFormat="1" applyBorder="1"/>
    <xf numFmtId="0" fontId="0" fillId="0" borderId="1" xfId="0" applyBorder="1"/>
    <xf numFmtId="164" fontId="0" fillId="0" borderId="2" xfId="1" applyFont="1" applyFill="1" applyBorder="1" applyAlignment="1" applyProtection="1"/>
    <xf numFmtId="164" fontId="0" fillId="0" borderId="3" xfId="1" applyFont="1" applyFill="1" applyBorder="1" applyAlignment="1" applyProtection="1"/>
    <xf numFmtId="164" fontId="2" fillId="2" borderId="4" xfId="1" applyFont="1" applyFill="1" applyBorder="1" applyAlignment="1" applyProtection="1"/>
    <xf numFmtId="164" fontId="2" fillId="2" borderId="3" xfId="0" applyNumberFormat="1" applyFont="1" applyFill="1" applyBorder="1"/>
    <xf numFmtId="0" fontId="0" fillId="2" borderId="1" xfId="0" applyFill="1" applyBorder="1"/>
    <xf numFmtId="0" fontId="0" fillId="0" borderId="5" xfId="0" applyBorder="1"/>
    <xf numFmtId="0" fontId="0" fillId="2" borderId="5" xfId="0" applyFill="1" applyBorder="1"/>
    <xf numFmtId="0" fontId="0" fillId="2" borderId="6" xfId="0" applyFill="1" applyBorder="1"/>
    <xf numFmtId="164" fontId="2" fillId="2" borderId="7" xfId="0" applyNumberFormat="1" applyFont="1" applyFill="1" applyBorder="1"/>
    <xf numFmtId="164" fontId="0" fillId="2" borderId="8" xfId="1" applyFont="1" applyFill="1" applyBorder="1" applyAlignment="1" applyProtection="1"/>
    <xf numFmtId="164" fontId="0" fillId="2" borderId="6" xfId="1" applyFont="1" applyFill="1" applyBorder="1" applyAlignment="1" applyProtection="1"/>
    <xf numFmtId="164" fontId="0" fillId="2" borderId="7" xfId="1" applyFont="1" applyFill="1" applyBorder="1" applyAlignment="1" applyProtection="1"/>
    <xf numFmtId="164" fontId="2" fillId="2" borderId="9" xfId="1" applyFont="1" applyFill="1" applyBorder="1" applyAlignment="1" applyProtection="1"/>
    <xf numFmtId="0" fontId="5" fillId="2" borderId="1" xfId="0" applyFont="1" applyFill="1" applyBorder="1"/>
    <xf numFmtId="0" fontId="6" fillId="2" borderId="1" xfId="0" applyFont="1" applyFill="1" applyBorder="1"/>
    <xf numFmtId="164" fontId="0" fillId="0" borderId="1" xfId="1" applyFont="1" applyFill="1" applyBorder="1" applyAlignment="1" applyProtection="1"/>
    <xf numFmtId="164" fontId="2" fillId="2" borderId="1" xfId="1" applyFont="1" applyFill="1" applyBorder="1" applyAlignment="1" applyProtection="1"/>
    <xf numFmtId="16" fontId="0" fillId="0" borderId="5" xfId="0" applyNumberFormat="1" applyFont="1" applyBorder="1"/>
    <xf numFmtId="164" fontId="0" fillId="0" borderId="5" xfId="1" applyFont="1" applyFill="1" applyBorder="1" applyAlignment="1" applyProtection="1"/>
    <xf numFmtId="164" fontId="0" fillId="0" borderId="10" xfId="1" applyFont="1" applyFill="1" applyBorder="1" applyAlignment="1" applyProtection="1"/>
    <xf numFmtId="0" fontId="0" fillId="0" borderId="11" xfId="0" applyBorder="1"/>
    <xf numFmtId="164" fontId="2" fillId="2" borderId="11" xfId="1" applyFont="1" applyFill="1" applyBorder="1" applyAlignment="1" applyProtection="1"/>
    <xf numFmtId="0" fontId="0" fillId="0" borderId="12" xfId="0" applyBorder="1"/>
    <xf numFmtId="0" fontId="7" fillId="0" borderId="0" xfId="0" applyFont="1"/>
    <xf numFmtId="0" fontId="0" fillId="0" borderId="13" xfId="0" applyBorder="1"/>
    <xf numFmtId="164" fontId="11" fillId="2" borderId="14" xfId="0" applyNumberFormat="1" applyFont="1" applyFill="1" applyBorder="1"/>
    <xf numFmtId="164" fontId="11" fillId="0" borderId="1" xfId="1" applyFont="1" applyFill="1" applyBorder="1" applyAlignment="1" applyProtection="1"/>
    <xf numFmtId="164" fontId="11" fillId="2" borderId="14" xfId="1" applyFont="1" applyFill="1" applyBorder="1" applyAlignment="1" applyProtection="1"/>
    <xf numFmtId="0" fontId="9" fillId="2" borderId="1" xfId="0" applyFont="1" applyFill="1" applyBorder="1" applyAlignment="1">
      <alignment wrapText="1"/>
    </xf>
    <xf numFmtId="0" fontId="9" fillId="2" borderId="1" xfId="0" applyFont="1" applyFill="1" applyBorder="1"/>
    <xf numFmtId="0" fontId="12" fillId="0" borderId="1" xfId="0" applyFont="1" applyBorder="1"/>
    <xf numFmtId="0" fontId="14" fillId="2" borderId="1" xfId="0" applyFont="1" applyFill="1" applyBorder="1"/>
    <xf numFmtId="0" fontId="12" fillId="2" borderId="14" xfId="0" applyFont="1" applyFill="1" applyBorder="1" applyAlignment="1"/>
    <xf numFmtId="0" fontId="12" fillId="2" borderId="3" xfId="0" applyFont="1" applyFill="1" applyBorder="1" applyAlignment="1"/>
    <xf numFmtId="0" fontId="12" fillId="2" borderId="1" xfId="0" applyFont="1" applyFill="1" applyBorder="1"/>
    <xf numFmtId="164" fontId="11" fillId="0" borderId="15" xfId="1" applyFont="1" applyFill="1" applyBorder="1" applyAlignment="1" applyProtection="1"/>
    <xf numFmtId="0" fontId="15" fillId="2" borderId="15" xfId="0" applyFont="1" applyFill="1" applyBorder="1" applyAlignment="1">
      <alignment wrapText="1"/>
    </xf>
    <xf numFmtId="0" fontId="15" fillId="2" borderId="15" xfId="0" applyFont="1" applyFill="1" applyBorder="1"/>
    <xf numFmtId="0" fontId="0" fillId="0" borderId="15" xfId="0" applyBorder="1"/>
    <xf numFmtId="164" fontId="11" fillId="2" borderId="15" xfId="0" applyNumberFormat="1" applyFont="1" applyFill="1" applyBorder="1"/>
    <xf numFmtId="0" fontId="15" fillId="2" borderId="16" xfId="0" applyFont="1" applyFill="1" applyBorder="1" applyAlignment="1"/>
    <xf numFmtId="0" fontId="11" fillId="3" borderId="17" xfId="0" applyFont="1" applyFill="1" applyBorder="1" applyAlignment="1"/>
    <xf numFmtId="0" fontId="11" fillId="3" borderId="18" xfId="0" applyFont="1" applyFill="1" applyBorder="1" applyAlignment="1"/>
    <xf numFmtId="0" fontId="14" fillId="2" borderId="15" xfId="0" applyFont="1" applyFill="1" applyBorder="1"/>
    <xf numFmtId="0" fontId="16" fillId="0" borderId="16" xfId="0" applyFont="1" applyFill="1" applyBorder="1" applyAlignment="1"/>
    <xf numFmtId="0" fontId="12" fillId="2" borderId="19" xfId="0" applyFont="1" applyFill="1" applyBorder="1" applyAlignment="1"/>
    <xf numFmtId="0" fontId="12" fillId="2" borderId="20" xfId="0" applyFont="1" applyFill="1" applyBorder="1" applyAlignment="1"/>
    <xf numFmtId="0" fontId="12" fillId="2" borderId="12" xfId="0" applyFont="1" applyFill="1" applyBorder="1" applyAlignment="1"/>
    <xf numFmtId="0" fontId="15" fillId="2" borderId="21" xfId="0" applyFont="1" applyFill="1" applyBorder="1" applyAlignment="1"/>
    <xf numFmtId="0" fontId="0" fillId="3" borderId="19" xfId="0" applyFill="1" applyBorder="1"/>
    <xf numFmtId="0" fontId="0" fillId="3" borderId="20" xfId="0" applyFill="1" applyBorder="1"/>
    <xf numFmtId="0" fontId="15" fillId="2" borderId="12" xfId="0" applyFont="1" applyFill="1" applyBorder="1"/>
    <xf numFmtId="0" fontId="0" fillId="0" borderId="21" xfId="0" applyBorder="1"/>
    <xf numFmtId="0" fontId="0" fillId="0" borderId="0" xfId="0" applyBorder="1"/>
    <xf numFmtId="0" fontId="19" fillId="0" borderId="0" xfId="0" applyFont="1" applyBorder="1" applyProtection="1"/>
    <xf numFmtId="166" fontId="22" fillId="0" borderId="30" xfId="0" applyNumberFormat="1" applyFont="1" applyFill="1" applyBorder="1" applyAlignment="1" applyProtection="1">
      <alignment horizontal="left"/>
      <protection locked="0"/>
    </xf>
    <xf numFmtId="164" fontId="22" fillId="0" borderId="31" xfId="1" applyFont="1" applyFill="1" applyBorder="1" applyAlignment="1" applyProtection="1">
      <alignment horizontal="right"/>
      <protection locked="0"/>
    </xf>
    <xf numFmtId="0" fontId="22" fillId="0" borderId="31" xfId="0" applyFont="1" applyFill="1" applyBorder="1" applyAlignment="1" applyProtection="1">
      <alignment horizontal="right"/>
      <protection locked="0"/>
    </xf>
    <xf numFmtId="0" fontId="28" fillId="0" borderId="0" xfId="3" applyFont="1" applyBorder="1" applyAlignment="1" applyProtection="1">
      <alignment horizontal="center"/>
    </xf>
    <xf numFmtId="166" fontId="22" fillId="0" borderId="30" xfId="0" applyNumberFormat="1" applyFont="1" applyFill="1" applyBorder="1" applyAlignment="1" applyProtection="1">
      <alignment horizontal="left" vertical="center"/>
      <protection locked="0"/>
    </xf>
    <xf numFmtId="166" fontId="22" fillId="0" borderId="30" xfId="0" applyNumberFormat="1" applyFont="1" applyFill="1" applyBorder="1" applyAlignment="1" applyProtection="1">
      <protection locked="0"/>
    </xf>
    <xf numFmtId="0" fontId="22" fillId="0" borderId="52" xfId="0" applyFont="1" applyFill="1" applyBorder="1" applyAlignment="1" applyProtection="1">
      <protection locked="0"/>
    </xf>
    <xf numFmtId="0" fontId="28" fillId="0" borderId="0" xfId="3" applyFont="1" applyBorder="1" applyAlignment="1" applyProtection="1">
      <alignment horizontal="left"/>
    </xf>
    <xf numFmtId="0" fontId="40" fillId="13" borderId="0" xfId="0" applyFont="1" applyFill="1"/>
    <xf numFmtId="0" fontId="41" fillId="0" borderId="0" xfId="0" applyFont="1"/>
    <xf numFmtId="0" fontId="40" fillId="0" borderId="0" xfId="0" applyFont="1"/>
    <xf numFmtId="0" fontId="41" fillId="13" borderId="0" xfId="0" applyFont="1" applyFill="1" applyAlignment="1">
      <alignment vertical="center"/>
    </xf>
    <xf numFmtId="0" fontId="41" fillId="0" borderId="0" xfId="0" applyFont="1" applyAlignment="1">
      <alignment horizontal="left" vertical="center" indent="2"/>
    </xf>
    <xf numFmtId="0" fontId="42" fillId="0" borderId="0" xfId="2" applyFont="1" applyAlignment="1" applyProtection="1"/>
    <xf numFmtId="0" fontId="43" fillId="0" borderId="0" xfId="0" applyFont="1" applyAlignment="1">
      <alignment vertical="center"/>
    </xf>
    <xf numFmtId="0" fontId="43" fillId="0" borderId="0" xfId="0" applyFont="1"/>
    <xf numFmtId="0" fontId="41" fillId="13" borderId="0" xfId="0" applyFont="1" applyFill="1"/>
    <xf numFmtId="0" fontId="40" fillId="13" borderId="0" xfId="0" applyFont="1" applyFill="1" applyAlignment="1">
      <alignment vertical="center"/>
    </xf>
    <xf numFmtId="0" fontId="44" fillId="0" borderId="0" xfId="3" applyFont="1" applyBorder="1" applyAlignment="1" applyProtection="1">
      <alignment horizontal="center"/>
    </xf>
    <xf numFmtId="0" fontId="41" fillId="0" borderId="0" xfId="0" applyFont="1" applyBorder="1" applyProtection="1"/>
    <xf numFmtId="0" fontId="45" fillId="0" borderId="0" xfId="0" applyFont="1" applyAlignment="1">
      <alignment horizontal="center" vertical="center"/>
    </xf>
    <xf numFmtId="0" fontId="41" fillId="13" borderId="0" xfId="0" applyFont="1" applyFill="1" applyBorder="1" applyProtection="1"/>
    <xf numFmtId="0" fontId="41" fillId="0" borderId="0" xfId="0" applyFont="1" applyAlignment="1">
      <alignment horizontal="left" vertical="center"/>
    </xf>
    <xf numFmtId="0" fontId="44" fillId="13" borderId="0" xfId="3" applyFont="1" applyFill="1" applyBorder="1" applyAlignment="1" applyProtection="1">
      <alignment horizontal="center"/>
    </xf>
    <xf numFmtId="0" fontId="41" fillId="0" borderId="0" xfId="0" applyFont="1" applyAlignment="1">
      <alignment vertical="top"/>
    </xf>
    <xf numFmtId="0" fontId="41" fillId="0" borderId="0" xfId="0" applyFont="1" applyAlignment="1">
      <alignment horizontal="left" vertical="top" indent="2"/>
    </xf>
    <xf numFmtId="0" fontId="42" fillId="0" borderId="0" xfId="2" applyFont="1" applyAlignment="1" applyProtection="1">
      <alignment vertical="top"/>
    </xf>
    <xf numFmtId="0" fontId="43" fillId="0" borderId="0" xfId="0" applyFont="1" applyAlignment="1">
      <alignment vertical="top"/>
    </xf>
    <xf numFmtId="0" fontId="41" fillId="0" borderId="0" xfId="0" applyFont="1" applyBorder="1" applyAlignment="1" applyProtection="1">
      <alignment vertical="top"/>
    </xf>
    <xf numFmtId="0" fontId="42" fillId="0" borderId="0" xfId="2" applyFont="1" applyAlignment="1" applyProtection="1">
      <alignment horizontal="left" vertical="top"/>
    </xf>
    <xf numFmtId="0" fontId="41" fillId="0" borderId="0" xfId="0" applyFont="1" applyAlignment="1">
      <alignment horizontal="left" vertical="top"/>
    </xf>
    <xf numFmtId="164" fontId="18" fillId="0" borderId="0" xfId="1" applyFont="1" applyFill="1" applyBorder="1" applyAlignment="1" applyProtection="1">
      <protection locked="0"/>
    </xf>
    <xf numFmtId="166" fontId="22" fillId="0" borderId="80" xfId="0" applyNumberFormat="1" applyFont="1" applyFill="1" applyBorder="1" applyAlignment="1" applyProtection="1">
      <alignment horizontal="left"/>
      <protection locked="0"/>
    </xf>
    <xf numFmtId="166" fontId="22" fillId="0" borderId="51" xfId="0" applyNumberFormat="1" applyFont="1" applyFill="1" applyBorder="1" applyAlignment="1" applyProtection="1">
      <alignment horizontal="left"/>
      <protection locked="0"/>
    </xf>
    <xf numFmtId="49" fontId="22" fillId="0" borderId="31" xfId="1" applyNumberFormat="1" applyFont="1" applyFill="1" applyBorder="1" applyAlignment="1" applyProtection="1">
      <alignment horizontal="right" vertical="center"/>
      <protection locked="0"/>
    </xf>
    <xf numFmtId="2" fontId="22" fillId="0" borderId="31" xfId="1" applyNumberFormat="1" applyFont="1" applyFill="1" applyBorder="1" applyAlignment="1" applyProtection="1">
      <alignment horizontal="right"/>
      <protection locked="0"/>
    </xf>
    <xf numFmtId="166" fontId="25" fillId="0" borderId="30" xfId="0" applyNumberFormat="1" applyFont="1" applyFill="1" applyBorder="1" applyAlignment="1" applyProtection="1">
      <alignment horizontal="left"/>
      <protection locked="0"/>
    </xf>
    <xf numFmtId="166" fontId="25" fillId="0" borderId="81" xfId="0" applyNumberFormat="1" applyFont="1" applyFill="1" applyBorder="1" applyAlignment="1" applyProtection="1">
      <alignment horizontal="left"/>
      <protection locked="0"/>
    </xf>
    <xf numFmtId="0" fontId="0" fillId="0" borderId="0" xfId="0" applyProtection="1">
      <protection locked="0"/>
    </xf>
    <xf numFmtId="0" fontId="19" fillId="0" borderId="29" xfId="0" applyFont="1" applyBorder="1" applyAlignment="1" applyProtection="1">
      <alignment horizontal="left" wrapText="1"/>
      <protection locked="0"/>
    </xf>
    <xf numFmtId="0" fontId="19" fillId="0" borderId="0" xfId="0" applyFont="1" applyBorder="1" applyAlignment="1" applyProtection="1">
      <alignment horizontal="left" wrapText="1"/>
      <protection locked="0"/>
    </xf>
    <xf numFmtId="0" fontId="19" fillId="4" borderId="0" xfId="0" applyFont="1" applyFill="1" applyBorder="1" applyAlignment="1" applyProtection="1">
      <alignment horizontal="left" vertical="top" wrapText="1"/>
      <protection locked="0"/>
    </xf>
    <xf numFmtId="0" fontId="19" fillId="4" borderId="28" xfId="0" applyFont="1" applyFill="1" applyBorder="1" applyAlignment="1" applyProtection="1">
      <alignment horizontal="left" vertical="top" wrapText="1"/>
      <protection locked="0"/>
    </xf>
    <xf numFmtId="0" fontId="22" fillId="0" borderId="25" xfId="0" applyFont="1" applyBorder="1" applyAlignment="1" applyProtection="1">
      <alignment horizontal="right"/>
      <protection locked="0"/>
    </xf>
    <xf numFmtId="2" fontId="22" fillId="16" borderId="0" xfId="0" applyNumberFormat="1" applyFont="1" applyFill="1" applyBorder="1" applyAlignment="1" applyProtection="1">
      <alignment horizontal="center" vertical="center" wrapText="1"/>
    </xf>
    <xf numFmtId="164" fontId="21" fillId="17" borderId="0" xfId="1" applyFont="1" applyFill="1" applyBorder="1" applyAlignment="1" applyProtection="1">
      <alignment horizontal="right"/>
    </xf>
    <xf numFmtId="167" fontId="22" fillId="17" borderId="0" xfId="0" applyNumberFormat="1" applyFont="1" applyFill="1" applyBorder="1" applyProtection="1"/>
    <xf numFmtId="4" fontId="24" fillId="17" borderId="50" xfId="1" quotePrefix="1" applyNumberFormat="1" applyFont="1" applyFill="1" applyBorder="1" applyAlignment="1" applyProtection="1">
      <alignment horizontal="right"/>
    </xf>
    <xf numFmtId="0" fontId="38" fillId="0" borderId="23" xfId="0" applyFont="1" applyBorder="1" applyAlignment="1" applyProtection="1">
      <alignment horizontal="right"/>
      <protection locked="0"/>
    </xf>
    <xf numFmtId="0" fontId="47" fillId="0" borderId="23" xfId="0" applyFont="1" applyBorder="1" applyAlignment="1" applyProtection="1">
      <alignment horizontal="right"/>
      <protection locked="0"/>
    </xf>
    <xf numFmtId="0" fontId="22" fillId="0" borderId="0" xfId="0" applyFont="1" applyBorder="1" applyAlignment="1" applyProtection="1">
      <alignment horizontal="right"/>
      <protection locked="0"/>
    </xf>
    <xf numFmtId="2" fontId="63" fillId="8" borderId="39" xfId="0" applyNumberFormat="1" applyFont="1" applyFill="1" applyBorder="1" applyAlignment="1" applyProtection="1">
      <alignment horizontal="center" vertical="center" wrapText="1"/>
    </xf>
    <xf numFmtId="0" fontId="22" fillId="8" borderId="30" xfId="0" applyFont="1" applyFill="1" applyBorder="1" applyAlignment="1" applyProtection="1">
      <alignment horizontal="center" vertical="center" wrapText="1"/>
    </xf>
    <xf numFmtId="0" fontId="32" fillId="0" borderId="0" xfId="0" applyFont="1"/>
    <xf numFmtId="164" fontId="21" fillId="7" borderId="39" xfId="1" quotePrefix="1" applyFont="1" applyFill="1" applyBorder="1" applyAlignment="1" applyProtection="1">
      <alignment horizontal="right"/>
      <protection hidden="1"/>
    </xf>
    <xf numFmtId="164" fontId="21" fillId="7" borderId="39" xfId="1" applyFont="1" applyFill="1" applyBorder="1" applyAlignment="1" applyProtection="1">
      <alignment horizontal="right"/>
      <protection hidden="1"/>
    </xf>
    <xf numFmtId="164" fontId="21" fillId="7" borderId="49" xfId="1" applyFont="1" applyFill="1" applyBorder="1" applyAlignment="1" applyProtection="1">
      <alignment horizontal="right"/>
      <protection hidden="1"/>
    </xf>
    <xf numFmtId="164" fontId="24" fillId="6" borderId="86" xfId="1" applyFont="1" applyFill="1" applyBorder="1" applyAlignment="1" applyProtection="1">
      <alignment horizontal="right"/>
      <protection hidden="1"/>
    </xf>
    <xf numFmtId="167" fontId="22" fillId="5" borderId="28" xfId="0" applyNumberFormat="1" applyFont="1" applyFill="1" applyBorder="1" applyProtection="1">
      <protection hidden="1"/>
    </xf>
    <xf numFmtId="167" fontId="21" fillId="5" borderId="24" xfId="1" applyNumberFormat="1" applyFont="1" applyFill="1" applyBorder="1" applyAlignment="1" applyProtection="1">
      <alignment horizontal="right"/>
      <protection hidden="1"/>
    </xf>
    <xf numFmtId="167" fontId="21" fillId="5" borderId="88" xfId="1" applyNumberFormat="1" applyFont="1" applyFill="1" applyBorder="1" applyAlignment="1" applyProtection="1">
      <alignment horizontal="right"/>
      <protection hidden="1"/>
    </xf>
    <xf numFmtId="164" fontId="21" fillId="7" borderId="53" xfId="1" applyFont="1" applyFill="1" applyBorder="1" applyAlignment="1" applyProtection="1">
      <alignment horizontal="right"/>
      <protection hidden="1"/>
    </xf>
    <xf numFmtId="167" fontId="21" fillId="5" borderId="28" xfId="0" applyNumberFormat="1" applyFont="1" applyFill="1" applyBorder="1" applyProtection="1">
      <protection hidden="1"/>
    </xf>
    <xf numFmtId="164" fontId="22" fillId="6" borderId="39" xfId="0" applyNumberFormat="1" applyFont="1" applyFill="1" applyBorder="1" applyAlignment="1" applyProtection="1">
      <alignment horizontal="right"/>
      <protection hidden="1"/>
    </xf>
    <xf numFmtId="164" fontId="22" fillId="6" borderId="39" xfId="1" applyFont="1" applyFill="1" applyBorder="1" applyAlignment="1" applyProtection="1">
      <alignment horizontal="right"/>
      <protection hidden="1"/>
    </xf>
    <xf numFmtId="164" fontId="22" fillId="7" borderId="39" xfId="0" applyNumberFormat="1" applyFont="1" applyFill="1" applyBorder="1" applyAlignment="1" applyProtection="1">
      <alignment horizontal="right"/>
      <protection hidden="1"/>
    </xf>
    <xf numFmtId="164" fontId="17" fillId="11" borderId="49" xfId="1" applyFill="1" applyBorder="1" applyAlignment="1" applyProtection="1">
      <alignment horizontal="right"/>
      <protection hidden="1"/>
    </xf>
    <xf numFmtId="7" fontId="27" fillId="11" borderId="49" xfId="0" applyNumberFormat="1" applyFont="1" applyFill="1" applyBorder="1" applyAlignment="1" applyProtection="1">
      <alignment horizontal="right"/>
      <protection hidden="1"/>
    </xf>
    <xf numFmtId="0" fontId="65" fillId="0" borderId="0" xfId="0" applyFont="1"/>
    <xf numFmtId="49" fontId="25" fillId="0" borderId="52" xfId="0" applyNumberFormat="1" applyFont="1" applyFill="1" applyBorder="1" applyAlignment="1" applyProtection="1">
      <alignment horizontal="left"/>
      <protection locked="0"/>
    </xf>
    <xf numFmtId="0" fontId="6" fillId="0" borderId="50" xfId="0" applyFont="1" applyBorder="1" applyAlignment="1" applyProtection="1">
      <protection locked="0"/>
    </xf>
    <xf numFmtId="0" fontId="22" fillId="8" borderId="52" xfId="0" applyFont="1" applyFill="1" applyBorder="1" applyAlignment="1" applyProtection="1">
      <alignment horizontal="center" vertical="center" wrapText="1"/>
    </xf>
    <xf numFmtId="2" fontId="22" fillId="8" borderId="52" xfId="0" applyNumberFormat="1" applyFont="1" applyFill="1" applyBorder="1" applyAlignment="1" applyProtection="1">
      <alignment horizontal="center" vertical="center" wrapText="1"/>
      <protection locked="0"/>
    </xf>
    <xf numFmtId="2" fontId="22" fillId="0" borderId="52" xfId="1" applyNumberFormat="1" applyFont="1" applyFill="1" applyBorder="1" applyAlignment="1" applyProtection="1">
      <alignment horizontal="right"/>
      <protection locked="0"/>
    </xf>
    <xf numFmtId="2" fontId="0" fillId="0" borderId="50" xfId="0" applyNumberFormat="1" applyFont="1" applyFill="1" applyBorder="1" applyAlignment="1" applyProtection="1">
      <alignment horizontal="right"/>
      <protection locked="0"/>
    </xf>
    <xf numFmtId="169" fontId="22" fillId="6" borderId="39" xfId="0" applyNumberFormat="1" applyFont="1" applyFill="1" applyBorder="1" applyAlignment="1" applyProtection="1">
      <alignment horizontal="right"/>
      <protection hidden="1"/>
    </xf>
    <xf numFmtId="169" fontId="22" fillId="5" borderId="28" xfId="0" applyNumberFormat="1" applyFont="1" applyFill="1" applyBorder="1" applyAlignment="1" applyProtection="1">
      <alignment horizontal="right"/>
      <protection hidden="1"/>
    </xf>
    <xf numFmtId="169" fontId="22" fillId="6" borderId="31" xfId="0" applyNumberFormat="1" applyFont="1" applyFill="1" applyBorder="1" applyAlignment="1" applyProtection="1">
      <alignment horizontal="right"/>
      <protection hidden="1"/>
    </xf>
    <xf numFmtId="164" fontId="17" fillId="0" borderId="31" xfId="1" applyFill="1" applyBorder="1" applyAlignment="1" applyProtection="1">
      <alignment horizontal="right"/>
      <protection locked="0"/>
    </xf>
    <xf numFmtId="164" fontId="17" fillId="0" borderId="84" xfId="1" applyFill="1" applyBorder="1" applyAlignment="1" applyProtection="1">
      <alignment horizontal="right"/>
      <protection locked="0"/>
    </xf>
    <xf numFmtId="0" fontId="66" fillId="0" borderId="0" xfId="0" applyFont="1"/>
    <xf numFmtId="0" fontId="66" fillId="0" borderId="0" xfId="0" applyFont="1" applyAlignment="1">
      <alignment horizontal="right"/>
    </xf>
    <xf numFmtId="0" fontId="66" fillId="0" borderId="0" xfId="0" applyFont="1" applyFill="1" applyBorder="1" applyAlignment="1">
      <alignment horizontal="left"/>
    </xf>
    <xf numFmtId="0" fontId="66" fillId="0" borderId="0" xfId="0" applyFont="1" applyBorder="1"/>
    <xf numFmtId="0" fontId="69" fillId="0" borderId="0" xfId="0" applyFont="1" applyBorder="1"/>
    <xf numFmtId="0" fontId="69" fillId="0" borderId="0" xfId="0" applyFont="1"/>
    <xf numFmtId="0" fontId="69" fillId="0" borderId="0" xfId="0" applyFont="1" applyAlignment="1">
      <alignment horizontal="right"/>
    </xf>
    <xf numFmtId="0" fontId="69" fillId="0" borderId="0" xfId="0" applyFont="1" applyBorder="1" applyAlignment="1">
      <alignment horizontal="left"/>
    </xf>
    <xf numFmtId="0" fontId="69" fillId="19" borderId="31" xfId="0" applyFont="1" applyFill="1" applyBorder="1" applyAlignment="1">
      <alignment horizontal="center" wrapText="1"/>
    </xf>
    <xf numFmtId="0" fontId="70" fillId="19" borderId="31" xfId="0" applyFont="1" applyFill="1" applyBorder="1" applyAlignment="1">
      <alignment horizontal="center" wrapText="1"/>
    </xf>
    <xf numFmtId="0" fontId="70" fillId="19" borderId="31" xfId="0" applyFont="1" applyFill="1" applyBorder="1" applyAlignment="1">
      <alignment horizontal="center" vertical="top" wrapText="1"/>
    </xf>
    <xf numFmtId="3" fontId="73" fillId="19" borderId="31" xfId="0" applyNumberFormat="1" applyFont="1" applyFill="1" applyBorder="1"/>
    <xf numFmtId="3" fontId="73" fillId="0" borderId="31" xfId="0" applyNumberFormat="1" applyFont="1" applyBorder="1"/>
    <xf numFmtId="171" fontId="0" fillId="0" borderId="0" xfId="0" applyNumberFormat="1"/>
    <xf numFmtId="0" fontId="76" fillId="1" borderId="36" xfId="0" applyFont="1" applyFill="1" applyBorder="1" applyAlignment="1">
      <alignment vertical="center" wrapText="1"/>
    </xf>
    <xf numFmtId="0" fontId="75" fillId="1" borderId="51" xfId="0" applyFont="1" applyFill="1" applyBorder="1" applyAlignment="1">
      <alignment vertical="center" wrapText="1"/>
    </xf>
    <xf numFmtId="3" fontId="75" fillId="0" borderId="31" xfId="0" applyNumberFormat="1" applyFont="1" applyBorder="1"/>
    <xf numFmtId="3" fontId="66" fillId="0" borderId="31" xfId="0" applyNumberFormat="1" applyFont="1" applyBorder="1"/>
    <xf numFmtId="0" fontId="49" fillId="0" borderId="0" xfId="0" applyFont="1" applyFill="1" applyBorder="1" applyAlignment="1" applyProtection="1">
      <alignment horizontal="center"/>
      <protection locked="0"/>
    </xf>
    <xf numFmtId="0" fontId="0" fillId="0" borderId="0" xfId="0" applyFill="1"/>
    <xf numFmtId="0" fontId="66" fillId="0" borderId="0" xfId="0" applyFont="1" applyBorder="1" applyAlignment="1">
      <alignment horizontal="right"/>
    </xf>
    <xf numFmtId="0" fontId="22" fillId="8" borderId="39" xfId="0" applyFont="1" applyFill="1" applyBorder="1" applyAlignment="1" applyProtection="1">
      <alignment horizontal="center" vertical="center" wrapText="1"/>
    </xf>
    <xf numFmtId="0" fontId="22" fillId="15" borderId="30" xfId="0" applyFont="1" applyFill="1" applyBorder="1" applyAlignment="1" applyProtection="1">
      <alignment horizontal="center" vertical="center" wrapText="1"/>
      <protection locked="0"/>
    </xf>
    <xf numFmtId="2" fontId="22" fillId="0" borderId="31" xfId="1" applyNumberFormat="1" applyFont="1" applyFill="1" applyBorder="1" applyAlignment="1" applyProtection="1">
      <alignment horizontal="center"/>
      <protection locked="0"/>
    </xf>
    <xf numFmtId="164" fontId="21" fillId="7" borderId="39" xfId="1" quotePrefix="1" applyFont="1" applyFill="1" applyBorder="1" applyAlignment="1" applyProtection="1">
      <alignment horizontal="right"/>
    </xf>
    <xf numFmtId="166" fontId="78" fillId="0" borderId="30" xfId="0" applyNumberFormat="1" applyFont="1" applyFill="1" applyBorder="1" applyAlignment="1" applyProtection="1">
      <alignment horizontal="left"/>
      <protection locked="0"/>
    </xf>
    <xf numFmtId="2" fontId="78" fillId="0" borderId="31" xfId="1" applyNumberFormat="1" applyFont="1" applyFill="1" applyBorder="1" applyAlignment="1" applyProtection="1">
      <alignment horizontal="center"/>
      <protection locked="0"/>
    </xf>
    <xf numFmtId="0" fontId="0" fillId="0" borderId="0" xfId="0" applyFont="1"/>
    <xf numFmtId="0" fontId="68" fillId="0" borderId="0" xfId="0" applyFont="1" applyBorder="1"/>
    <xf numFmtId="171" fontId="2" fillId="0" borderId="0" xfId="0" applyNumberFormat="1" applyFont="1"/>
    <xf numFmtId="4" fontId="18" fillId="8" borderId="32" xfId="0" applyNumberFormat="1" applyFont="1" applyFill="1" applyBorder="1" applyAlignment="1" applyProtection="1">
      <alignment horizontal="center" vertical="center" wrapText="1"/>
      <protection hidden="1"/>
    </xf>
    <xf numFmtId="166" fontId="21" fillId="6" borderId="30" xfId="0" applyNumberFormat="1" applyFont="1" applyFill="1" applyBorder="1" applyAlignment="1" applyProtection="1">
      <alignment horizontal="left"/>
      <protection hidden="1"/>
    </xf>
    <xf numFmtId="164" fontId="22" fillId="6" borderId="31" xfId="1" applyNumberFormat="1" applyFont="1" applyFill="1" applyBorder="1" applyAlignment="1" applyProtection="1">
      <alignment horizontal="right"/>
      <protection hidden="1"/>
    </xf>
    <xf numFmtId="49" fontId="25" fillId="6" borderId="31" xfId="1" applyNumberFormat="1" applyFont="1" applyFill="1" applyBorder="1" applyAlignment="1" applyProtection="1">
      <alignment horizontal="right"/>
      <protection hidden="1"/>
    </xf>
    <xf numFmtId="0" fontId="18" fillId="8" borderId="44" xfId="0" applyFont="1" applyFill="1" applyBorder="1" applyAlignment="1" applyProtection="1">
      <alignment horizontal="center" vertical="center" wrapText="1"/>
      <protection hidden="1"/>
    </xf>
    <xf numFmtId="0" fontId="22" fillId="8" borderId="30" xfId="0" applyFont="1" applyFill="1" applyBorder="1" applyAlignment="1" applyProtection="1">
      <alignment horizontal="center" vertical="center" wrapText="1"/>
      <protection hidden="1"/>
    </xf>
    <xf numFmtId="0" fontId="22" fillId="8" borderId="31" xfId="0" applyFont="1" applyFill="1" applyBorder="1" applyAlignment="1" applyProtection="1">
      <alignment horizontal="center" vertical="center" wrapText="1"/>
      <protection hidden="1"/>
    </xf>
    <xf numFmtId="0" fontId="22" fillId="8" borderId="31" xfId="0" applyFont="1" applyFill="1" applyBorder="1" applyAlignment="1" applyProtection="1">
      <alignment horizontal="center" vertical="center"/>
      <protection hidden="1"/>
    </xf>
    <xf numFmtId="0" fontId="22" fillId="9" borderId="91" xfId="0" applyFont="1" applyFill="1" applyBorder="1" applyAlignment="1" applyProtection="1">
      <alignment horizontal="center" vertical="center"/>
      <protection hidden="1"/>
    </xf>
    <xf numFmtId="0" fontId="22" fillId="9" borderId="46" xfId="0" applyFont="1" applyFill="1" applyBorder="1" applyAlignment="1" applyProtection="1">
      <alignment horizontal="center" vertical="center"/>
      <protection hidden="1"/>
    </xf>
    <xf numFmtId="0" fontId="22" fillId="9" borderId="48" xfId="0" applyFont="1" applyFill="1" applyBorder="1" applyAlignment="1" applyProtection="1">
      <alignment horizontal="center" vertical="center" wrapText="1"/>
      <protection hidden="1"/>
    </xf>
    <xf numFmtId="0" fontId="21" fillId="4" borderId="32" xfId="0" applyFont="1" applyFill="1" applyBorder="1" applyAlignment="1" applyProtection="1">
      <alignment horizontal="left"/>
      <protection hidden="1"/>
    </xf>
    <xf numFmtId="0" fontId="21" fillId="4" borderId="33" xfId="0" applyFont="1" applyFill="1" applyBorder="1" applyAlignment="1" applyProtection="1">
      <alignment horizontal="left"/>
      <protection hidden="1"/>
    </xf>
    <xf numFmtId="0" fontId="2" fillId="0" borderId="0" xfId="0" applyFont="1"/>
    <xf numFmtId="0" fontId="19" fillId="0" borderId="26" xfId="0" applyFont="1" applyBorder="1" applyProtection="1">
      <protection hidden="1"/>
    </xf>
    <xf numFmtId="0" fontId="19" fillId="0" borderId="25" xfId="0" applyFont="1" applyBorder="1" applyProtection="1">
      <protection hidden="1"/>
    </xf>
    <xf numFmtId="0" fontId="28" fillId="0" borderId="25" xfId="3" applyFont="1" applyBorder="1" applyAlignment="1" applyProtection="1">
      <alignment horizontal="center"/>
      <protection hidden="1"/>
    </xf>
    <xf numFmtId="0" fontId="22" fillId="0" borderId="25" xfId="3" applyFont="1" applyBorder="1" applyAlignment="1" applyProtection="1">
      <protection hidden="1"/>
    </xf>
    <xf numFmtId="0" fontId="19" fillId="0" borderId="27" xfId="0" applyFont="1" applyBorder="1" applyProtection="1">
      <protection hidden="1"/>
    </xf>
    <xf numFmtId="0" fontId="28" fillId="0" borderId="29" xfId="3" applyFont="1" applyBorder="1" applyAlignment="1" applyProtection="1">
      <alignment horizontal="center"/>
      <protection hidden="1"/>
    </xf>
    <xf numFmtId="0" fontId="19" fillId="0" borderId="0" xfId="0" applyFont="1" applyBorder="1" applyProtection="1">
      <protection hidden="1"/>
    </xf>
    <xf numFmtId="0" fontId="22" fillId="0" borderId="0" xfId="3" applyFont="1" applyBorder="1" applyAlignment="1" applyProtection="1">
      <protection hidden="1"/>
    </xf>
    <xf numFmtId="0" fontId="19" fillId="0" borderId="28" xfId="0" applyFont="1" applyBorder="1" applyProtection="1">
      <protection hidden="1"/>
    </xf>
    <xf numFmtId="0" fontId="25" fillId="0" borderId="0" xfId="3" applyFont="1" applyBorder="1" applyAlignment="1" applyProtection="1">
      <protection hidden="1"/>
    </xf>
    <xf numFmtId="0" fontId="29" fillId="0" borderId="0" xfId="3" applyFont="1" applyBorder="1" applyAlignment="1" applyProtection="1">
      <alignment horizontal="center"/>
      <protection hidden="1"/>
    </xf>
    <xf numFmtId="49" fontId="22" fillId="0" borderId="0" xfId="0" applyNumberFormat="1" applyFont="1" applyBorder="1" applyAlignment="1" applyProtection="1">
      <alignment horizontal="right"/>
      <protection hidden="1"/>
    </xf>
    <xf numFmtId="0" fontId="21" fillId="4" borderId="29" xfId="0" applyFont="1" applyFill="1" applyBorder="1" applyAlignment="1" applyProtection="1">
      <alignment vertical="center"/>
      <protection hidden="1"/>
    </xf>
    <xf numFmtId="0" fontId="21" fillId="4" borderId="29" xfId="0" applyFont="1" applyFill="1" applyBorder="1" applyAlignment="1" applyProtection="1">
      <alignment horizontal="left" vertical="center" wrapText="1"/>
      <protection hidden="1"/>
    </xf>
    <xf numFmtId="0" fontId="21" fillId="4" borderId="38" xfId="0" applyFont="1" applyFill="1" applyBorder="1" applyAlignment="1" applyProtection="1">
      <alignment horizontal="left" vertical="center"/>
      <protection hidden="1"/>
    </xf>
    <xf numFmtId="0" fontId="21" fillId="4" borderId="80" xfId="0" applyFont="1" applyFill="1" applyBorder="1" applyAlignment="1" applyProtection="1">
      <alignment vertical="center"/>
      <protection hidden="1"/>
    </xf>
    <xf numFmtId="0" fontId="21" fillId="4" borderId="42" xfId="0" applyFont="1" applyFill="1" applyBorder="1" applyAlignment="1" applyProtection="1">
      <alignment horizontal="left" vertical="center"/>
      <protection hidden="1"/>
    </xf>
    <xf numFmtId="164" fontId="38" fillId="4" borderId="0" xfId="0" applyNumberFormat="1" applyFont="1" applyFill="1" applyBorder="1" applyAlignment="1" applyProtection="1">
      <alignment horizontal="right"/>
      <protection hidden="1"/>
    </xf>
    <xf numFmtId="0" fontId="47" fillId="0" borderId="22" xfId="0" applyFont="1" applyBorder="1" applyAlignment="1" applyProtection="1">
      <alignment horizontal="left"/>
      <protection hidden="1"/>
    </xf>
    <xf numFmtId="0" fontId="19" fillId="0" borderId="23" xfId="0" applyFont="1" applyBorder="1" applyProtection="1">
      <protection hidden="1"/>
    </xf>
    <xf numFmtId="0" fontId="38" fillId="0" borderId="87" xfId="0" applyFont="1" applyBorder="1" applyAlignment="1" applyProtection="1">
      <alignment horizontal="right"/>
      <protection hidden="1"/>
    </xf>
    <xf numFmtId="0" fontId="22" fillId="8" borderId="39" xfId="0" applyFont="1" applyFill="1" applyBorder="1" applyAlignment="1" applyProtection="1">
      <alignment horizontal="center" vertical="center"/>
      <protection hidden="1"/>
    </xf>
    <xf numFmtId="0" fontId="18" fillId="0" borderId="29" xfId="0" applyFont="1" applyFill="1" applyBorder="1" applyProtection="1">
      <protection hidden="1"/>
    </xf>
    <xf numFmtId="0" fontId="57" fillId="9" borderId="45" xfId="0" applyFont="1" applyFill="1" applyBorder="1" applyAlignment="1" applyProtection="1">
      <alignment horizontal="center" vertical="center"/>
      <protection hidden="1"/>
    </xf>
    <xf numFmtId="0" fontId="22" fillId="9" borderId="47" xfId="0" applyFont="1" applyFill="1" applyBorder="1" applyAlignment="1" applyProtection="1">
      <alignment horizontal="center" vertical="center"/>
      <protection hidden="1"/>
    </xf>
    <xf numFmtId="164" fontId="38" fillId="4" borderId="50" xfId="0" applyNumberFormat="1" applyFont="1" applyFill="1" applyBorder="1" applyAlignment="1" applyProtection="1">
      <alignment horizontal="right"/>
      <protection hidden="1"/>
    </xf>
    <xf numFmtId="172" fontId="38" fillId="6" borderId="39" xfId="1" applyNumberFormat="1" applyFont="1" applyFill="1" applyBorder="1" applyAlignment="1" applyProtection="1">
      <alignment horizontal="right"/>
      <protection locked="0"/>
    </xf>
    <xf numFmtId="173" fontId="63" fillId="6" borderId="39" xfId="1" applyNumberFormat="1" applyFont="1" applyFill="1" applyBorder="1" applyAlignment="1" applyProtection="1">
      <alignment horizontal="right"/>
      <protection locked="0"/>
    </xf>
    <xf numFmtId="172" fontId="63" fillId="6" borderId="39" xfId="1" applyNumberFormat="1" applyFont="1" applyFill="1" applyBorder="1" applyAlignment="1" applyProtection="1">
      <alignment horizontal="right"/>
      <protection locked="0"/>
    </xf>
    <xf numFmtId="0" fontId="22" fillId="4" borderId="50" xfId="0" applyFont="1" applyFill="1" applyBorder="1" applyAlignment="1" applyProtection="1">
      <alignment vertical="center"/>
      <protection hidden="1"/>
    </xf>
    <xf numFmtId="0" fontId="22" fillId="4" borderId="38" xfId="0" applyFont="1" applyFill="1" applyBorder="1" applyAlignment="1" applyProtection="1">
      <alignment vertical="center"/>
      <protection hidden="1"/>
    </xf>
    <xf numFmtId="0" fontId="22" fillId="4" borderId="36" xfId="0" applyFont="1" applyFill="1" applyBorder="1" applyAlignment="1" applyProtection="1">
      <alignment vertical="center"/>
      <protection hidden="1"/>
    </xf>
    <xf numFmtId="164" fontId="21" fillId="4" borderId="79" xfId="1" applyFont="1" applyFill="1" applyBorder="1" applyAlignment="1" applyProtection="1">
      <alignment horizontal="right"/>
      <protection hidden="1"/>
    </xf>
    <xf numFmtId="0" fontId="22" fillId="4" borderId="27" xfId="0" applyFont="1" applyFill="1" applyBorder="1" applyProtection="1">
      <protection hidden="1"/>
    </xf>
    <xf numFmtId="0" fontId="23" fillId="0" borderId="22" xfId="0" applyFont="1" applyBorder="1" applyAlignment="1" applyProtection="1">
      <alignment vertical="top"/>
      <protection hidden="1"/>
    </xf>
    <xf numFmtId="0" fontId="23" fillId="0" borderId="33" xfId="0" applyFont="1" applyBorder="1" applyAlignment="1" applyProtection="1">
      <alignment vertical="top"/>
      <protection hidden="1"/>
    </xf>
    <xf numFmtId="0" fontId="23" fillId="0" borderId="23" xfId="0" applyFont="1" applyBorder="1" applyAlignment="1" applyProtection="1">
      <alignment vertical="top"/>
      <protection hidden="1"/>
    </xf>
    <xf numFmtId="2" fontId="39" fillId="20" borderId="30" xfId="0" applyNumberFormat="1" applyFont="1" applyFill="1" applyBorder="1" applyAlignment="1" applyProtection="1">
      <alignment vertical="top" wrapText="1"/>
      <protection hidden="1"/>
    </xf>
    <xf numFmtId="2" fontId="55" fillId="20" borderId="81" xfId="0" applyNumberFormat="1" applyFont="1" applyFill="1" applyBorder="1" applyAlignment="1" applyProtection="1">
      <alignment vertical="top" wrapText="1"/>
      <protection hidden="1"/>
    </xf>
    <xf numFmtId="0" fontId="22" fillId="22" borderId="39" xfId="0" applyFont="1" applyFill="1" applyBorder="1" applyAlignment="1" applyProtection="1">
      <alignment horizontal="center" vertical="center" wrapText="1"/>
      <protection hidden="1"/>
    </xf>
    <xf numFmtId="2" fontId="63" fillId="22" borderId="39" xfId="0" applyNumberFormat="1" applyFont="1" applyFill="1" applyBorder="1" applyAlignment="1" applyProtection="1">
      <alignment horizontal="center" vertical="center" wrapText="1"/>
      <protection hidden="1"/>
    </xf>
    <xf numFmtId="164" fontId="0" fillId="0" borderId="31" xfId="1" applyFont="1" applyFill="1" applyBorder="1" applyAlignment="1" applyProtection="1">
      <alignment horizontal="right"/>
      <protection locked="0"/>
    </xf>
    <xf numFmtId="0" fontId="24" fillId="17" borderId="50" xfId="1" quotePrefix="1" applyNumberFormat="1" applyFont="1" applyFill="1" applyBorder="1" applyAlignment="1" applyProtection="1">
      <alignment horizontal="right"/>
    </xf>
    <xf numFmtId="164" fontId="22" fillId="15" borderId="30" xfId="0" applyNumberFormat="1" applyFont="1" applyFill="1" applyBorder="1" applyAlignment="1" applyProtection="1">
      <alignment horizontal="center" vertical="center" wrapText="1"/>
      <protection hidden="1"/>
    </xf>
    <xf numFmtId="2" fontId="22" fillId="21" borderId="30" xfId="0" applyNumberFormat="1" applyFont="1" applyFill="1" applyBorder="1" applyAlignment="1" applyProtection="1">
      <alignment horizontal="left"/>
      <protection hidden="1"/>
    </xf>
    <xf numFmtId="2" fontId="22" fillId="21" borderId="80" xfId="0" applyNumberFormat="1" applyFont="1" applyFill="1" applyBorder="1" applyAlignment="1" applyProtection="1">
      <alignment horizontal="left"/>
      <protection hidden="1"/>
    </xf>
    <xf numFmtId="2" fontId="39" fillId="21" borderId="85" xfId="0" applyNumberFormat="1" applyFont="1" applyFill="1" applyBorder="1" applyAlignment="1" applyProtection="1">
      <alignment vertical="top" wrapText="1"/>
      <protection hidden="1"/>
    </xf>
    <xf numFmtId="164" fontId="18" fillId="4" borderId="52" xfId="1" applyFont="1" applyFill="1" applyBorder="1" applyAlignment="1" applyProtection="1">
      <alignment horizontal="right"/>
      <protection hidden="1"/>
    </xf>
    <xf numFmtId="167" fontId="22" fillId="18" borderId="31" xfId="1" applyNumberFormat="1" applyFont="1" applyFill="1" applyBorder="1" applyAlignment="1" applyProtection="1">
      <alignment horizontal="left" vertical="center"/>
      <protection hidden="1"/>
    </xf>
    <xf numFmtId="167" fontId="22" fillId="18" borderId="33" xfId="1" applyNumberFormat="1" applyFont="1" applyFill="1" applyBorder="1" applyAlignment="1" applyProtection="1">
      <alignment horizontal="left" vertical="center"/>
      <protection hidden="1"/>
    </xf>
    <xf numFmtId="167" fontId="22" fillId="18" borderId="50" xfId="1" applyNumberFormat="1" applyFont="1" applyFill="1" applyBorder="1" applyAlignment="1" applyProtection="1">
      <alignment horizontal="left" vertical="center"/>
      <protection hidden="1"/>
    </xf>
    <xf numFmtId="167" fontId="22" fillId="18" borderId="84" xfId="1" applyNumberFormat="1" applyFont="1" applyFill="1" applyBorder="1" applyAlignment="1" applyProtection="1">
      <alignment horizontal="left" vertical="center"/>
      <protection hidden="1"/>
    </xf>
    <xf numFmtId="167" fontId="22" fillId="18" borderId="34" xfId="1" applyNumberFormat="1" applyFont="1" applyFill="1" applyBorder="1" applyAlignment="1" applyProtection="1">
      <alignment horizontal="left" vertical="center"/>
      <protection hidden="1"/>
    </xf>
    <xf numFmtId="167" fontId="22" fillId="18" borderId="51" xfId="1" applyNumberFormat="1" applyFont="1" applyFill="1" applyBorder="1" applyAlignment="1" applyProtection="1">
      <alignment horizontal="left" vertical="center"/>
      <protection hidden="1"/>
    </xf>
    <xf numFmtId="0" fontId="21" fillId="0" borderId="25" xfId="0" applyFont="1" applyBorder="1" applyAlignment="1" applyProtection="1">
      <alignment horizontal="right" vertical="center"/>
      <protection hidden="1"/>
    </xf>
    <xf numFmtId="0" fontId="21" fillId="0" borderId="25" xfId="0" applyFont="1" applyBorder="1" applyAlignment="1" applyProtection="1">
      <alignment vertical="center"/>
      <protection hidden="1"/>
    </xf>
    <xf numFmtId="0" fontId="18" fillId="9" borderId="30" xfId="0" applyFont="1" applyFill="1" applyBorder="1" applyAlignment="1" applyProtection="1">
      <alignment vertical="top"/>
      <protection hidden="1"/>
    </xf>
    <xf numFmtId="0" fontId="22" fillId="12" borderId="92" xfId="3" applyFont="1" applyFill="1" applyBorder="1" applyAlignment="1" applyProtection="1">
      <alignment horizontal="center" vertical="center" wrapText="1"/>
      <protection hidden="1"/>
    </xf>
    <xf numFmtId="0" fontId="22" fillId="12" borderId="54" xfId="3" applyFont="1" applyFill="1" applyBorder="1" applyAlignment="1" applyProtection="1">
      <alignment horizontal="center" vertical="center" wrapText="1"/>
      <protection hidden="1"/>
    </xf>
    <xf numFmtId="0" fontId="22" fillId="13" borderId="31" xfId="0" applyFont="1" applyFill="1" applyBorder="1" applyAlignment="1" applyProtection="1">
      <alignment horizontal="center" vertical="center" wrapText="1"/>
      <protection locked="0"/>
    </xf>
    <xf numFmtId="164" fontId="17" fillId="0" borderId="62" xfId="1" applyFill="1" applyBorder="1" applyAlignment="1" applyProtection="1">
      <alignment horizontal="right"/>
      <protection locked="0"/>
    </xf>
    <xf numFmtId="0" fontId="22" fillId="8" borderId="52" xfId="0" applyFont="1" applyFill="1" applyBorder="1" applyAlignment="1" applyProtection="1">
      <alignment horizontal="center" vertical="center" wrapText="1"/>
      <protection hidden="1"/>
    </xf>
    <xf numFmtId="164" fontId="0" fillId="13" borderId="52" xfId="1" applyFont="1" applyFill="1" applyBorder="1" applyAlignment="1" applyProtection="1">
      <alignment horizontal="center" vertical="center" wrapText="1"/>
      <protection locked="0"/>
    </xf>
    <xf numFmtId="0" fontId="21" fillId="4" borderId="32" xfId="0" applyFont="1" applyFill="1" applyBorder="1" applyAlignment="1" applyProtection="1">
      <alignment vertical="center"/>
      <protection hidden="1"/>
    </xf>
    <xf numFmtId="49" fontId="21" fillId="4" borderId="64" xfId="0" applyNumberFormat="1" applyFont="1" applyFill="1" applyBorder="1" applyAlignment="1" applyProtection="1">
      <alignment vertical="center"/>
      <protection hidden="1"/>
    </xf>
    <xf numFmtId="0" fontId="23" fillId="4" borderId="32" xfId="0" applyFont="1" applyFill="1" applyBorder="1" applyAlignment="1" applyProtection="1">
      <alignment horizontal="left" vertical="top" wrapText="1"/>
      <protection hidden="1"/>
    </xf>
    <xf numFmtId="0" fontId="23" fillId="4" borderId="33" xfId="0" applyFont="1" applyFill="1" applyBorder="1" applyAlignment="1" applyProtection="1">
      <alignment horizontal="left" vertical="top" wrapText="1"/>
      <protection hidden="1"/>
    </xf>
    <xf numFmtId="0" fontId="23" fillId="0" borderId="33" xfId="0" applyFont="1" applyBorder="1" applyAlignment="1" applyProtection="1">
      <alignment horizontal="left" vertical="top"/>
      <protection locked="0"/>
    </xf>
    <xf numFmtId="0" fontId="22" fillId="4" borderId="32" xfId="0" applyFont="1" applyFill="1" applyBorder="1" applyAlignment="1" applyProtection="1">
      <alignment horizontal="left"/>
      <protection hidden="1"/>
    </xf>
    <xf numFmtId="0" fontId="22" fillId="4" borderId="33" xfId="0" applyFont="1" applyFill="1" applyBorder="1" applyAlignment="1" applyProtection="1">
      <alignment horizontal="left"/>
      <protection hidden="1"/>
    </xf>
    <xf numFmtId="0" fontId="22" fillId="4" borderId="50" xfId="0" applyFont="1" applyFill="1" applyBorder="1" applyAlignment="1" applyProtection="1">
      <alignment horizontal="left"/>
      <protection hidden="1"/>
    </xf>
    <xf numFmtId="0" fontId="62" fillId="12" borderId="92" xfId="3" applyFont="1" applyFill="1" applyBorder="1" applyAlignment="1" applyProtection="1">
      <alignment horizontal="center" vertical="center" wrapText="1"/>
      <protection hidden="1"/>
    </xf>
    <xf numFmtId="0" fontId="25" fillId="0" borderId="36" xfId="0" applyFont="1" applyBorder="1" applyProtection="1">
      <protection hidden="1"/>
    </xf>
    <xf numFmtId="0" fontId="38" fillId="0" borderId="51" xfId="0" applyFont="1" applyBorder="1" applyAlignment="1" applyProtection="1">
      <alignment horizontal="right"/>
      <protection hidden="1"/>
    </xf>
    <xf numFmtId="164" fontId="17" fillId="10" borderId="49" xfId="1" applyFill="1" applyBorder="1" applyAlignment="1" applyProtection="1">
      <alignment horizontal="right"/>
      <protection hidden="1"/>
    </xf>
    <xf numFmtId="164" fontId="22" fillId="6" borderId="53" xfId="0" applyNumberFormat="1" applyFont="1" applyFill="1" applyBorder="1" applyAlignment="1" applyProtection="1">
      <alignment horizontal="right"/>
      <protection hidden="1"/>
    </xf>
    <xf numFmtId="0" fontId="37" fillId="12" borderId="0" xfId="2" applyFill="1" applyBorder="1" applyAlignment="1" applyProtection="1">
      <alignment wrapText="1"/>
      <protection hidden="1"/>
    </xf>
    <xf numFmtId="0" fontId="37" fillId="12" borderId="97" xfId="2" applyFill="1" applyBorder="1" applyAlignment="1" applyProtection="1">
      <protection hidden="1"/>
    </xf>
    <xf numFmtId="0" fontId="22" fillId="0" borderId="62" xfId="0" applyFont="1" applyBorder="1" applyAlignment="1" applyProtection="1">
      <alignment horizontal="left"/>
      <protection hidden="1"/>
    </xf>
    <xf numFmtId="0" fontId="67" fillId="23" borderId="0" xfId="0" applyFont="1" applyFill="1" applyAlignment="1">
      <alignment horizontal="center"/>
    </xf>
    <xf numFmtId="0" fontId="77" fillId="0" borderId="31" xfId="0" applyFont="1" applyBorder="1" applyAlignment="1">
      <alignment horizontal="center"/>
    </xf>
    <xf numFmtId="0" fontId="67" fillId="0" borderId="0" xfId="0" applyFont="1" applyAlignment="1">
      <alignment horizontal="left" wrapText="1"/>
    </xf>
    <xf numFmtId="0" fontId="96" fillId="0" borderId="31" xfId="0" applyFont="1" applyBorder="1"/>
    <xf numFmtId="0" fontId="37" fillId="0" borderId="0" xfId="2" applyAlignment="1" applyProtection="1"/>
    <xf numFmtId="0" fontId="70" fillId="19" borderId="31" xfId="0" applyFont="1" applyFill="1" applyBorder="1" applyAlignment="1">
      <alignment horizontal="center" vertical="center" wrapText="1"/>
    </xf>
    <xf numFmtId="171" fontId="75" fillId="23" borderId="31" xfId="0" applyNumberFormat="1" applyFont="1" applyFill="1" applyBorder="1"/>
    <xf numFmtId="0" fontId="75" fillId="23" borderId="31" xfId="0" applyFont="1" applyFill="1" applyBorder="1"/>
    <xf numFmtId="3" fontId="75" fillId="19" borderId="62" xfId="0" applyNumberFormat="1" applyFont="1" applyFill="1" applyBorder="1"/>
    <xf numFmtId="3" fontId="75" fillId="0" borderId="62" xfId="0" applyNumberFormat="1" applyFont="1" applyBorder="1"/>
    <xf numFmtId="171" fontId="66" fillId="0" borderId="52" xfId="0" applyNumberFormat="1" applyFont="1" applyFill="1" applyBorder="1" applyAlignment="1">
      <alignment horizontal="left"/>
    </xf>
    <xf numFmtId="171" fontId="66" fillId="0" borderId="33" xfId="0" applyNumberFormat="1" applyFont="1" applyFill="1" applyBorder="1" applyAlignment="1">
      <alignment horizontal="left"/>
    </xf>
    <xf numFmtId="171" fontId="66" fillId="0" borderId="50" xfId="0" applyNumberFormat="1" applyFont="1" applyFill="1" applyBorder="1" applyAlignment="1">
      <alignment horizontal="left"/>
    </xf>
    <xf numFmtId="0" fontId="66" fillId="0" borderId="31" xfId="0" applyFont="1" applyBorder="1"/>
    <xf numFmtId="171" fontId="98" fillId="23" borderId="0" xfId="0" applyNumberFormat="1" applyFont="1" applyFill="1" applyBorder="1" applyAlignment="1"/>
    <xf numFmtId="171" fontId="97" fillId="23" borderId="0" xfId="0" applyNumberFormat="1" applyFont="1" applyFill="1" applyBorder="1" applyAlignment="1"/>
    <xf numFmtId="171" fontId="97" fillId="23" borderId="34" xfId="0" applyNumberFormat="1" applyFont="1" applyFill="1" applyBorder="1" applyAlignment="1"/>
    <xf numFmtId="0" fontId="70" fillId="23" borderId="0" xfId="0" applyFont="1" applyFill="1" applyBorder="1"/>
    <xf numFmtId="0" fontId="0" fillId="23" borderId="0" xfId="0" applyFill="1"/>
    <xf numFmtId="164" fontId="70" fillId="23" borderId="0" xfId="1" applyFont="1" applyFill="1" applyBorder="1"/>
    <xf numFmtId="0" fontId="37" fillId="0" borderId="97" xfId="2" applyFill="1" applyBorder="1" applyAlignment="1" applyProtection="1"/>
    <xf numFmtId="0" fontId="99" fillId="0" borderId="0" xfId="0" applyFont="1" applyFill="1"/>
    <xf numFmtId="171" fontId="75" fillId="26" borderId="31" xfId="0" applyNumberFormat="1" applyFont="1" applyFill="1" applyBorder="1"/>
    <xf numFmtId="0" fontId="75" fillId="26" borderId="31" xfId="0" applyFont="1" applyFill="1" applyBorder="1"/>
    <xf numFmtId="171" fontId="98" fillId="26" borderId="0" xfId="0" applyNumberFormat="1" applyFont="1" applyFill="1" applyBorder="1" applyAlignment="1"/>
    <xf numFmtId="171" fontId="97" fillId="26" borderId="0" xfId="0" applyNumberFormat="1" applyFont="1" applyFill="1" applyBorder="1" applyAlignment="1"/>
    <xf numFmtId="171" fontId="97" fillId="26" borderId="34" xfId="0" applyNumberFormat="1" applyFont="1" applyFill="1" applyBorder="1" applyAlignment="1"/>
    <xf numFmtId="0" fontId="70" fillId="26" borderId="0" xfId="0" applyFont="1" applyFill="1" applyBorder="1"/>
    <xf numFmtId="0" fontId="0" fillId="26" borderId="0" xfId="0" applyFill="1"/>
    <xf numFmtId="164" fontId="70" fillId="26" borderId="0" xfId="1" applyFont="1" applyFill="1" applyBorder="1"/>
    <xf numFmtId="2" fontId="0" fillId="0" borderId="0" xfId="5" applyNumberFormat="1" applyFont="1" applyFill="1"/>
    <xf numFmtId="0" fontId="22" fillId="9" borderId="99" xfId="0" applyFont="1" applyFill="1" applyBorder="1" applyAlignment="1" applyProtection="1">
      <alignment horizontal="center" vertical="center"/>
      <protection hidden="1"/>
    </xf>
    <xf numFmtId="0" fontId="19" fillId="0" borderId="64" xfId="0" applyFont="1" applyBorder="1" applyProtection="1">
      <protection locked="0"/>
    </xf>
    <xf numFmtId="0" fontId="19" fillId="0" borderId="31" xfId="0" applyFont="1" applyBorder="1" applyProtection="1">
      <protection locked="0"/>
    </xf>
    <xf numFmtId="0" fontId="19" fillId="16" borderId="0" xfId="0" applyFont="1" applyFill="1" applyBorder="1" applyProtection="1"/>
    <xf numFmtId="167" fontId="19" fillId="16" borderId="0" xfId="0" applyNumberFormat="1" applyFont="1" applyFill="1" applyBorder="1" applyProtection="1"/>
    <xf numFmtId="0" fontId="49" fillId="17" borderId="0" xfId="0" applyFont="1" applyFill="1" applyBorder="1" applyAlignment="1" applyProtection="1">
      <alignment horizontal="center" vertical="top" wrapText="1"/>
    </xf>
    <xf numFmtId="0" fontId="37" fillId="16" borderId="0" xfId="2" applyFill="1" applyBorder="1" applyAlignment="1" applyProtection="1"/>
    <xf numFmtId="167" fontId="0" fillId="16" borderId="0" xfId="0" applyNumberFormat="1" applyFill="1" applyProtection="1"/>
    <xf numFmtId="0" fontId="0" fillId="0" borderId="0" xfId="0" applyFill="1" applyProtection="1"/>
    <xf numFmtId="0" fontId="0" fillId="0" borderId="0" xfId="0" applyProtection="1"/>
    <xf numFmtId="0" fontId="19" fillId="16" borderId="0" xfId="0" applyFont="1" applyFill="1" applyBorder="1" applyAlignment="1" applyProtection="1">
      <alignment horizontal="left" vertical="center"/>
    </xf>
    <xf numFmtId="165" fontId="19" fillId="16" borderId="0" xfId="0" applyNumberFormat="1" applyFont="1" applyFill="1" applyBorder="1" applyAlignment="1" applyProtection="1">
      <alignment horizontal="left" vertical="center"/>
    </xf>
    <xf numFmtId="0" fontId="0" fillId="16" borderId="0" xfId="0" applyFill="1" applyBorder="1" applyAlignment="1" applyProtection="1">
      <alignment horizontal="left" vertical="center"/>
    </xf>
    <xf numFmtId="0" fontId="0" fillId="16" borderId="0" xfId="0" applyFont="1" applyFill="1" applyBorder="1" applyAlignment="1" applyProtection="1">
      <alignment horizontal="left" vertical="top" wrapText="1"/>
    </xf>
    <xf numFmtId="0" fontId="0" fillId="16" borderId="0" xfId="0" applyFill="1" applyBorder="1" applyAlignment="1" applyProtection="1">
      <alignment horizontal="left" vertical="top" wrapText="1"/>
    </xf>
    <xf numFmtId="166" fontId="19" fillId="16" borderId="0" xfId="0" applyNumberFormat="1" applyFont="1" applyFill="1" applyBorder="1" applyAlignment="1" applyProtection="1">
      <alignment horizontal="left" vertical="center"/>
    </xf>
    <xf numFmtId="0" fontId="64" fillId="4" borderId="37" xfId="0" applyFont="1" applyFill="1" applyBorder="1" applyAlignment="1" applyProtection="1">
      <alignment vertical="center"/>
    </xf>
    <xf numFmtId="0" fontId="0" fillId="0" borderId="34" xfId="0" applyBorder="1" applyAlignment="1" applyProtection="1">
      <alignment vertical="center"/>
    </xf>
    <xf numFmtId="0" fontId="0" fillId="0" borderId="51" xfId="0" applyBorder="1" applyAlignment="1" applyProtection="1">
      <alignment vertical="center"/>
    </xf>
    <xf numFmtId="0" fontId="22" fillId="4" borderId="36" xfId="0" applyFont="1" applyFill="1" applyBorder="1" applyAlignment="1" applyProtection="1">
      <alignment vertical="center"/>
    </xf>
    <xf numFmtId="0" fontId="0" fillId="0" borderId="35" xfId="0" applyBorder="1" applyAlignment="1" applyProtection="1">
      <alignment vertical="center"/>
    </xf>
    <xf numFmtId="0" fontId="0" fillId="16" borderId="0" xfId="0" applyFill="1" applyBorder="1" applyAlignment="1" applyProtection="1">
      <alignment vertical="center"/>
    </xf>
    <xf numFmtId="0" fontId="19" fillId="17" borderId="0" xfId="0" applyFont="1" applyFill="1" applyBorder="1" applyAlignment="1" applyProtection="1">
      <alignment horizontal="left" vertical="top" wrapText="1"/>
    </xf>
    <xf numFmtId="0" fontId="49" fillId="17" borderId="0" xfId="0" applyFont="1" applyFill="1" applyBorder="1" applyAlignment="1" applyProtection="1">
      <alignment horizontal="center"/>
    </xf>
    <xf numFmtId="167" fontId="37" fillId="16" borderId="0" xfId="2" applyNumberFormat="1" applyFill="1" applyBorder="1" applyAlignment="1" applyProtection="1"/>
    <xf numFmtId="0" fontId="37" fillId="0" borderId="0" xfId="2" applyBorder="1" applyAlignment="1" applyProtection="1"/>
    <xf numFmtId="0" fontId="37" fillId="12" borderId="98" xfId="2" applyFill="1" applyBorder="1" applyAlignment="1" applyProtection="1"/>
    <xf numFmtId="0" fontId="19" fillId="0" borderId="0" xfId="0" applyFont="1" applyFill="1" applyBorder="1" applyProtection="1"/>
    <xf numFmtId="0" fontId="87" fillId="6" borderId="31" xfId="0" applyFont="1" applyFill="1" applyBorder="1" applyAlignment="1" applyProtection="1">
      <alignment horizontal="left" vertical="center" indent="8"/>
    </xf>
    <xf numFmtId="0" fontId="22" fillId="16" borderId="0" xfId="3" applyFont="1" applyFill="1" applyBorder="1" applyAlignment="1" applyProtection="1"/>
    <xf numFmtId="0" fontId="22" fillId="16" borderId="0" xfId="3" applyFont="1" applyFill="1" applyBorder="1" applyAlignment="1" applyProtection="1">
      <alignment wrapText="1"/>
    </xf>
    <xf numFmtId="0" fontId="53" fillId="0" borderId="0" xfId="0" quotePrefix="1" applyFont="1" applyBorder="1" applyProtection="1"/>
    <xf numFmtId="0" fontId="22" fillId="16" borderId="0" xfId="0" applyFont="1" applyFill="1" applyBorder="1" applyAlignment="1" applyProtection="1">
      <alignment horizontal="center" vertical="center" wrapText="1"/>
    </xf>
    <xf numFmtId="164" fontId="17" fillId="16" borderId="0" xfId="1" applyFill="1" applyBorder="1" applyProtection="1"/>
    <xf numFmtId="4" fontId="19" fillId="0" borderId="0" xfId="0" applyNumberFormat="1" applyFont="1" applyBorder="1" applyProtection="1"/>
    <xf numFmtId="167" fontId="53" fillId="16" borderId="0" xfId="0" applyNumberFormat="1" applyFont="1" applyFill="1" applyBorder="1" applyProtection="1"/>
    <xf numFmtId="0" fontId="19" fillId="0" borderId="29" xfId="0" applyFont="1" applyFill="1" applyBorder="1" applyProtection="1"/>
    <xf numFmtId="167" fontId="18" fillId="0" borderId="0" xfId="0" applyNumberFormat="1" applyFont="1" applyFill="1" applyBorder="1" applyAlignment="1" applyProtection="1">
      <alignment horizontal="right"/>
    </xf>
    <xf numFmtId="164" fontId="19" fillId="0" borderId="0" xfId="1" applyFont="1" applyFill="1" applyBorder="1" applyAlignment="1" applyProtection="1"/>
    <xf numFmtId="164" fontId="18" fillId="4" borderId="0" xfId="1" applyFont="1" applyFill="1" applyBorder="1" applyAlignment="1" applyProtection="1">
      <alignment horizontal="right"/>
    </xf>
    <xf numFmtId="164" fontId="38" fillId="4" borderId="0" xfId="0" applyNumberFormat="1" applyFont="1" applyFill="1" applyBorder="1" applyAlignment="1" applyProtection="1">
      <alignment horizontal="right"/>
    </xf>
    <xf numFmtId="167" fontId="22" fillId="5" borderId="28" xfId="0" applyNumberFormat="1" applyFont="1" applyFill="1" applyBorder="1" applyProtection="1"/>
    <xf numFmtId="167" fontId="54" fillId="16" borderId="0" xfId="0" applyNumberFormat="1" applyFont="1" applyFill="1" applyBorder="1" applyAlignment="1" applyProtection="1">
      <alignment horizontal="left" vertical="top"/>
    </xf>
    <xf numFmtId="0" fontId="37" fillId="16" borderId="0" xfId="2" applyFill="1" applyBorder="1" applyAlignment="1" applyProtection="1">
      <alignment wrapText="1"/>
    </xf>
    <xf numFmtId="0" fontId="0" fillId="16" borderId="0" xfId="0" applyFont="1" applyFill="1" applyBorder="1" applyAlignment="1" applyProtection="1">
      <alignment wrapText="1"/>
    </xf>
    <xf numFmtId="0" fontId="19" fillId="0" borderId="0" xfId="0" applyFont="1" applyBorder="1" applyAlignment="1" applyProtection="1">
      <alignment horizontal="center"/>
    </xf>
    <xf numFmtId="0" fontId="0" fillId="16" borderId="0" xfId="0" applyFill="1" applyBorder="1" applyAlignment="1" applyProtection="1">
      <alignment horizontal="left"/>
    </xf>
    <xf numFmtId="166" fontId="22" fillId="0" borderId="26" xfId="0" applyNumberFormat="1" applyFont="1" applyFill="1" applyBorder="1" applyAlignment="1" applyProtection="1">
      <alignment horizontal="left"/>
    </xf>
    <xf numFmtId="49" fontId="22" fillId="0" borderId="25" xfId="0" applyNumberFormat="1" applyFont="1" applyFill="1" applyBorder="1" applyAlignment="1" applyProtection="1">
      <alignment horizontal="left"/>
    </xf>
    <xf numFmtId="167" fontId="22" fillId="0" borderId="0" xfId="1" applyNumberFormat="1" applyFont="1" applyFill="1" applyBorder="1" applyAlignment="1" applyProtection="1">
      <alignment horizontal="right"/>
    </xf>
    <xf numFmtId="0" fontId="19" fillId="0" borderId="25" xfId="0" applyFont="1" applyBorder="1" applyProtection="1"/>
    <xf numFmtId="164" fontId="21" fillId="4" borderId="25" xfId="1" applyFont="1" applyFill="1" applyBorder="1" applyAlignment="1" applyProtection="1">
      <alignment horizontal="right"/>
    </xf>
    <xf numFmtId="0" fontId="22" fillId="17" borderId="0" xfId="0" applyFont="1" applyFill="1" applyBorder="1" applyProtection="1"/>
    <xf numFmtId="0" fontId="19" fillId="0" borderId="40" xfId="0" applyFont="1" applyBorder="1" applyProtection="1"/>
    <xf numFmtId="0" fontId="38" fillId="0" borderId="23" xfId="0" applyFont="1" applyBorder="1" applyAlignment="1" applyProtection="1">
      <alignment horizontal="left"/>
    </xf>
    <xf numFmtId="0" fontId="38" fillId="0" borderId="23" xfId="0" applyFont="1" applyBorder="1" applyAlignment="1" applyProtection="1">
      <alignment horizontal="right"/>
    </xf>
    <xf numFmtId="167" fontId="21" fillId="17" borderId="0" xfId="1" applyNumberFormat="1" applyFont="1" applyFill="1" applyBorder="1" applyAlignment="1" applyProtection="1">
      <alignment horizontal="right"/>
    </xf>
    <xf numFmtId="0" fontId="21" fillId="0" borderId="26" xfId="0" applyFont="1" applyBorder="1" applyAlignment="1" applyProtection="1">
      <alignment horizontal="left" vertical="center"/>
    </xf>
    <xf numFmtId="0" fontId="21" fillId="0" borderId="58" xfId="1" applyNumberFormat="1" applyFont="1" applyFill="1" applyBorder="1" applyAlignment="1" applyProtection="1">
      <alignment horizontal="left" vertical="center"/>
    </xf>
    <xf numFmtId="49" fontId="2" fillId="0" borderId="58" xfId="0" applyNumberFormat="1" applyFont="1" applyBorder="1" applyAlignment="1" applyProtection="1">
      <alignment horizontal="left" vertical="center"/>
    </xf>
    <xf numFmtId="49" fontId="2" fillId="0" borderId="25" xfId="0" applyNumberFormat="1" applyFont="1" applyBorder="1" applyAlignment="1" applyProtection="1">
      <alignment horizontal="left" vertical="center"/>
    </xf>
    <xf numFmtId="0" fontId="18" fillId="0" borderId="25" xfId="0" applyFont="1" applyBorder="1" applyAlignment="1" applyProtection="1">
      <alignment vertical="center"/>
    </xf>
    <xf numFmtId="164" fontId="21" fillId="4" borderId="27" xfId="1" applyFont="1" applyFill="1" applyBorder="1" applyAlignment="1" applyProtection="1">
      <alignment horizontal="right" vertical="center"/>
    </xf>
    <xf numFmtId="164" fontId="21" fillId="17" borderId="0" xfId="1" applyFont="1" applyFill="1" applyBorder="1" applyAlignment="1" applyProtection="1">
      <alignment horizontal="right" vertical="center"/>
    </xf>
    <xf numFmtId="0" fontId="21" fillId="0" borderId="22" xfId="0" applyFont="1" applyBorder="1" applyAlignment="1" applyProtection="1">
      <alignment horizontal="left"/>
    </xf>
    <xf numFmtId="164" fontId="21" fillId="0" borderId="23" xfId="1" applyFont="1" applyFill="1" applyBorder="1" applyAlignment="1" applyProtection="1">
      <alignment horizontal="left"/>
    </xf>
    <xf numFmtId="0" fontId="18" fillId="0" borderId="23" xfId="0" applyFont="1" applyBorder="1" applyProtection="1"/>
    <xf numFmtId="164" fontId="21" fillId="4" borderId="24" xfId="1" applyFont="1" applyFill="1" applyBorder="1" applyAlignment="1" applyProtection="1">
      <alignment horizontal="right"/>
    </xf>
    <xf numFmtId="0" fontId="22" fillId="16" borderId="0" xfId="0" applyFont="1" applyFill="1" applyBorder="1" applyAlignment="1" applyProtection="1">
      <alignment vertical="top"/>
    </xf>
    <xf numFmtId="167" fontId="19" fillId="16" borderId="29" xfId="0" applyNumberFormat="1" applyFont="1" applyFill="1" applyBorder="1" applyProtection="1"/>
    <xf numFmtId="0" fontId="19" fillId="6" borderId="52" xfId="0" applyFont="1" applyFill="1" applyBorder="1" applyProtection="1"/>
    <xf numFmtId="0" fontId="18" fillId="0" borderId="0" xfId="0" applyFont="1" applyFill="1" applyBorder="1" applyProtection="1"/>
    <xf numFmtId="164" fontId="18" fillId="0" borderId="0" xfId="1" applyFont="1" applyFill="1" applyBorder="1" applyAlignment="1" applyProtection="1"/>
    <xf numFmtId="167" fontId="21" fillId="17" borderId="0" xfId="0" applyNumberFormat="1" applyFont="1" applyFill="1" applyBorder="1" applyProtection="1"/>
    <xf numFmtId="0" fontId="22" fillId="16" borderId="0" xfId="0" applyFont="1" applyFill="1" applyBorder="1" applyAlignment="1" applyProtection="1"/>
    <xf numFmtId="0" fontId="25" fillId="16" borderId="0" xfId="3" applyFont="1" applyFill="1" applyBorder="1" applyAlignment="1" applyProtection="1">
      <alignment wrapText="1"/>
    </xf>
    <xf numFmtId="0" fontId="19" fillId="17" borderId="0" xfId="0" applyFont="1" applyFill="1" applyBorder="1" applyAlignment="1" applyProtection="1">
      <alignment horizontal="center" vertical="top"/>
    </xf>
    <xf numFmtId="0" fontId="22" fillId="17" borderId="0" xfId="0" applyFont="1" applyFill="1" applyBorder="1" applyAlignment="1" applyProtection="1">
      <alignment vertical="top" wrapText="1"/>
    </xf>
    <xf numFmtId="169" fontId="22" fillId="16" borderId="0" xfId="0" applyNumberFormat="1" applyFont="1" applyFill="1" applyBorder="1" applyAlignment="1" applyProtection="1">
      <alignment horizontal="right"/>
    </xf>
    <xf numFmtId="0" fontId="22" fillId="16" borderId="0" xfId="0" applyFont="1" applyFill="1" applyBorder="1" applyAlignment="1" applyProtection="1">
      <alignment horizontal="right"/>
    </xf>
    <xf numFmtId="0" fontId="37" fillId="0" borderId="31" xfId="2" applyBorder="1" applyAlignment="1" applyProtection="1"/>
    <xf numFmtId="0" fontId="62" fillId="0" borderId="34" xfId="0" applyFont="1" applyBorder="1" applyAlignment="1" applyProtection="1">
      <alignment horizontal="center"/>
    </xf>
    <xf numFmtId="2" fontId="22" fillId="17" borderId="0" xfId="0" applyNumberFormat="1" applyFont="1" applyFill="1" applyBorder="1" applyProtection="1"/>
    <xf numFmtId="168" fontId="19" fillId="0" borderId="0" xfId="0" applyNumberFormat="1" applyFont="1" applyBorder="1" applyProtection="1"/>
    <xf numFmtId="0" fontId="19" fillId="0" borderId="34" xfId="0" applyFont="1" applyBorder="1" applyProtection="1"/>
    <xf numFmtId="167" fontId="18" fillId="0" borderId="34" xfId="0" applyNumberFormat="1" applyFont="1" applyFill="1" applyBorder="1" applyAlignment="1" applyProtection="1">
      <alignment horizontal="right"/>
    </xf>
    <xf numFmtId="164" fontId="18" fillId="0" borderId="0" xfId="1" applyFont="1" applyBorder="1" applyProtection="1"/>
    <xf numFmtId="167" fontId="25" fillId="16" borderId="0" xfId="0" applyNumberFormat="1" applyFont="1" applyFill="1" applyBorder="1" applyProtection="1"/>
    <xf numFmtId="164" fontId="22" fillId="16" borderId="0" xfId="0" applyNumberFormat="1" applyFont="1" applyFill="1" applyBorder="1" applyAlignment="1" applyProtection="1">
      <alignment horizontal="right"/>
    </xf>
    <xf numFmtId="164" fontId="22" fillId="16" borderId="0" xfId="1" applyFont="1" applyFill="1" applyBorder="1" applyAlignment="1" applyProtection="1">
      <alignment horizontal="right"/>
    </xf>
    <xf numFmtId="164" fontId="22" fillId="17" borderId="0" xfId="0" applyNumberFormat="1" applyFont="1" applyFill="1" applyBorder="1" applyAlignment="1" applyProtection="1">
      <alignment horizontal="right"/>
    </xf>
    <xf numFmtId="44" fontId="39" fillId="16" borderId="0" xfId="1" applyNumberFormat="1" applyFont="1" applyFill="1" applyBorder="1" applyAlignment="1" applyProtection="1">
      <alignment horizontal="right"/>
    </xf>
    <xf numFmtId="7" fontId="27" fillId="17" borderId="0" xfId="0" applyNumberFormat="1" applyFont="1" applyFill="1" applyBorder="1" applyAlignment="1" applyProtection="1">
      <alignment horizontal="right"/>
    </xf>
    <xf numFmtId="0" fontId="24" fillId="17" borderId="0" xfId="0" applyFont="1" applyFill="1" applyBorder="1" applyAlignment="1" applyProtection="1">
      <alignment horizontal="left"/>
    </xf>
    <xf numFmtId="0" fontId="22" fillId="16" borderId="0" xfId="0" applyFont="1" applyFill="1" applyBorder="1" applyAlignment="1" applyProtection="1">
      <alignment horizontal="left" vertical="top" wrapText="1"/>
    </xf>
    <xf numFmtId="0" fontId="23" fillId="0" borderId="65" xfId="0" applyFont="1" applyBorder="1" applyAlignment="1" applyProtection="1">
      <alignment vertical="top"/>
    </xf>
    <xf numFmtId="0" fontId="23" fillId="16" borderId="0" xfId="0" applyFont="1" applyFill="1" applyBorder="1" applyAlignment="1" applyProtection="1">
      <alignment vertical="top"/>
    </xf>
    <xf numFmtId="0" fontId="23" fillId="0" borderId="23" xfId="0" applyFont="1" applyBorder="1" applyAlignment="1" applyProtection="1">
      <alignment vertical="top"/>
    </xf>
    <xf numFmtId="0" fontId="23" fillId="0" borderId="24" xfId="0" applyFont="1" applyBorder="1" applyAlignment="1" applyProtection="1">
      <alignment vertical="top"/>
    </xf>
    <xf numFmtId="0" fontId="38" fillId="0" borderId="23" xfId="0" applyFont="1" applyBorder="1" applyAlignment="1" applyProtection="1">
      <alignment horizontal="right"/>
      <protection locked="0" hidden="1"/>
    </xf>
    <xf numFmtId="0" fontId="95" fillId="13" borderId="40" xfId="0" applyFont="1" applyFill="1" applyBorder="1" applyProtection="1">
      <protection locked="0"/>
    </xf>
    <xf numFmtId="0" fontId="68" fillId="13" borderId="40" xfId="0" applyFont="1" applyFill="1" applyBorder="1" applyProtection="1">
      <protection locked="0"/>
    </xf>
    <xf numFmtId="0" fontId="66" fillId="13" borderId="40" xfId="0" applyFont="1" applyFill="1" applyBorder="1" applyProtection="1">
      <protection locked="0"/>
    </xf>
    <xf numFmtId="0" fontId="67" fillId="13" borderId="40" xfId="0" applyFont="1" applyFill="1" applyBorder="1" applyAlignment="1" applyProtection="1">
      <alignment horizontal="center"/>
      <protection locked="0"/>
    </xf>
    <xf numFmtId="171" fontId="73" fillId="0" borderId="31" xfId="0" applyNumberFormat="1" applyFont="1" applyBorder="1" applyProtection="1">
      <protection locked="0"/>
    </xf>
    <xf numFmtId="0" fontId="73" fillId="0" borderId="31" xfId="0" applyFont="1" applyBorder="1" applyProtection="1">
      <protection locked="0"/>
    </xf>
    <xf numFmtId="0" fontId="74" fillId="0" borderId="31" xfId="0" applyFont="1" applyBorder="1" applyProtection="1">
      <protection locked="0"/>
    </xf>
    <xf numFmtId="171" fontId="0" fillId="0" borderId="31" xfId="0" applyNumberFormat="1" applyBorder="1" applyProtection="1">
      <protection locked="0"/>
    </xf>
    <xf numFmtId="3" fontId="73" fillId="19" borderId="31" xfId="0" applyNumberFormat="1" applyFont="1" applyFill="1" applyBorder="1" applyProtection="1">
      <protection locked="0"/>
    </xf>
    <xf numFmtId="3" fontId="73" fillId="0" borderId="31" xfId="0" applyNumberFormat="1" applyFont="1" applyBorder="1" applyProtection="1">
      <protection locked="0"/>
    </xf>
    <xf numFmtId="170" fontId="73" fillId="0" borderId="31" xfId="0" applyNumberFormat="1" applyFont="1" applyBorder="1" applyProtection="1">
      <protection locked="0"/>
    </xf>
    <xf numFmtId="0" fontId="37" fillId="12" borderId="97" xfId="2" applyFill="1" applyBorder="1" applyAlignment="1" applyProtection="1"/>
    <xf numFmtId="0" fontId="93" fillId="0" borderId="0" xfId="0" applyFont="1" applyBorder="1" applyAlignment="1" applyProtection="1">
      <alignment horizontal="center"/>
      <protection hidden="1"/>
    </xf>
    <xf numFmtId="0" fontId="103" fillId="19" borderId="0" xfId="3" applyFont="1" applyFill="1" applyBorder="1" applyAlignment="1" applyProtection="1">
      <alignment horizontal="left" vertical="top"/>
      <protection hidden="1"/>
    </xf>
    <xf numFmtId="0" fontId="28" fillId="19" borderId="38" xfId="3" applyFont="1" applyFill="1" applyBorder="1" applyAlignment="1" applyProtection="1">
      <alignment horizontal="center"/>
      <protection hidden="1"/>
    </xf>
    <xf numFmtId="0" fontId="19" fillId="19" borderId="0" xfId="0" applyFont="1" applyFill="1" applyBorder="1" applyProtection="1">
      <protection hidden="1"/>
    </xf>
    <xf numFmtId="0" fontId="19" fillId="19" borderId="28" xfId="0" applyFont="1" applyFill="1" applyBorder="1" applyProtection="1">
      <protection hidden="1"/>
    </xf>
    <xf numFmtId="174" fontId="18" fillId="0" borderId="58" xfId="0" applyNumberFormat="1" applyFont="1" applyBorder="1" applyAlignment="1" applyProtection="1">
      <alignment horizontal="left" vertical="center"/>
    </xf>
    <xf numFmtId="167" fontId="46" fillId="10" borderId="0" xfId="0" applyNumberFormat="1" applyFont="1" applyFill="1" applyBorder="1" applyProtection="1">
      <protection hidden="1"/>
    </xf>
    <xf numFmtId="0" fontId="23" fillId="0" borderId="33" xfId="0" applyFont="1" applyBorder="1" applyAlignment="1" applyProtection="1">
      <alignment horizontal="center" vertical="top"/>
    </xf>
    <xf numFmtId="0" fontId="36" fillId="0" borderId="0" xfId="3" applyFont="1" applyBorder="1" applyAlignment="1" applyProtection="1">
      <alignment horizontal="left" vertical="top" wrapText="1"/>
    </xf>
    <xf numFmtId="0" fontId="41" fillId="0" borderId="0" xfId="0" applyFont="1" applyAlignment="1">
      <alignment horizontal="left" vertical="top" wrapText="1"/>
    </xf>
    <xf numFmtId="0" fontId="32" fillId="0" borderId="0" xfId="0" applyFont="1" applyAlignment="1">
      <alignment horizontal="left" vertical="top" wrapText="1"/>
    </xf>
    <xf numFmtId="0" fontId="31" fillId="0" borderId="0" xfId="3" applyFont="1" applyBorder="1" applyAlignment="1" applyProtection="1">
      <alignment horizontal="left" vertical="top" wrapText="1"/>
    </xf>
    <xf numFmtId="0" fontId="33" fillId="0" borderId="0" xfId="3" applyFont="1" applyBorder="1" applyAlignment="1" applyProtection="1">
      <alignment horizontal="left" vertical="top" wrapText="1"/>
    </xf>
    <xf numFmtId="0" fontId="32" fillId="0" borderId="0" xfId="3" applyFont="1" applyBorder="1" applyAlignment="1" applyProtection="1">
      <alignment horizontal="left" vertical="top" wrapText="1"/>
    </xf>
    <xf numFmtId="0" fontId="42" fillId="0" borderId="0" xfId="2" applyFont="1" applyAlignment="1" applyProtection="1">
      <alignment vertical="top"/>
    </xf>
    <xf numFmtId="0" fontId="42" fillId="0" borderId="0" xfId="2" applyFont="1" applyAlignment="1" applyProtection="1"/>
    <xf numFmtId="0" fontId="42" fillId="0" borderId="0" xfId="2" applyFont="1" applyAlignment="1" applyProtection="1">
      <alignment vertical="center"/>
    </xf>
    <xf numFmtId="0" fontId="0" fillId="0" borderId="0" xfId="0" applyAlignment="1"/>
    <xf numFmtId="0" fontId="42" fillId="0" borderId="0" xfId="2" applyFont="1" applyAlignment="1" applyProtection="1">
      <alignment vertical="top" wrapText="1"/>
    </xf>
    <xf numFmtId="0" fontId="0" fillId="0" borderId="0" xfId="0" applyAlignment="1">
      <alignment vertical="top" wrapText="1"/>
    </xf>
    <xf numFmtId="0" fontId="0" fillId="0" borderId="0" xfId="0" applyAlignment="1">
      <alignment vertical="top"/>
    </xf>
    <xf numFmtId="0" fontId="43" fillId="0" borderId="0" xfId="0" applyFont="1" applyAlignment="1">
      <alignment vertical="top" wrapText="1"/>
    </xf>
    <xf numFmtId="0" fontId="41" fillId="0" borderId="0" xfId="0" applyFont="1" applyAlignment="1">
      <alignment vertical="top" wrapText="1"/>
    </xf>
    <xf numFmtId="0" fontId="43" fillId="0" borderId="0" xfId="0" applyFont="1" applyAlignment="1">
      <alignment horizontal="left" vertical="top" wrapText="1"/>
    </xf>
    <xf numFmtId="0" fontId="41" fillId="0" borderId="0" xfId="0" applyFont="1" applyAlignment="1">
      <alignment vertical="top"/>
    </xf>
    <xf numFmtId="0" fontId="48" fillId="0" borderId="0" xfId="3" applyFont="1" applyBorder="1" applyAlignment="1" applyProtection="1">
      <alignment horizontal="left" vertical="top" wrapText="1"/>
    </xf>
    <xf numFmtId="0" fontId="40" fillId="0" borderId="0" xfId="0" applyFont="1" applyAlignment="1">
      <alignment horizontal="left" vertical="top" wrapText="1"/>
    </xf>
    <xf numFmtId="0" fontId="37" fillId="0" borderId="0" xfId="2" applyAlignment="1" applyProtection="1">
      <alignment vertical="top" wrapText="1"/>
    </xf>
    <xf numFmtId="0" fontId="37" fillId="0" borderId="0" xfId="2" applyAlignment="1" applyProtection="1">
      <alignment wrapText="1"/>
    </xf>
    <xf numFmtId="164" fontId="21" fillId="4" borderId="52" xfId="1" applyFont="1" applyFill="1" applyBorder="1" applyAlignment="1" applyProtection="1">
      <alignment horizontal="left"/>
      <protection locked="0"/>
    </xf>
    <xf numFmtId="0" fontId="0" fillId="0" borderId="65" xfId="0" applyBorder="1" applyAlignment="1" applyProtection="1">
      <alignment horizontal="left"/>
      <protection locked="0"/>
    </xf>
    <xf numFmtId="166" fontId="22" fillId="0" borderId="32" xfId="0" applyNumberFormat="1" applyFont="1" applyFill="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37" fillId="6" borderId="97" xfId="2" applyFill="1" applyBorder="1" applyAlignment="1" applyProtection="1">
      <protection hidden="1"/>
    </xf>
    <xf numFmtId="0" fontId="37" fillId="6" borderId="100" xfId="2" applyFill="1" applyBorder="1" applyAlignment="1" applyProtection="1">
      <protection hidden="1"/>
    </xf>
    <xf numFmtId="0" fontId="37" fillId="6" borderId="101" xfId="2" applyFill="1" applyBorder="1" applyAlignment="1" applyProtection="1">
      <protection hidden="1"/>
    </xf>
    <xf numFmtId="0" fontId="49" fillId="14" borderId="75" xfId="0" applyFont="1" applyFill="1" applyBorder="1" applyAlignment="1" applyProtection="1">
      <alignment horizontal="center"/>
      <protection hidden="1"/>
    </xf>
    <xf numFmtId="0" fontId="49" fillId="14" borderId="76" xfId="0" applyFont="1" applyFill="1" applyBorder="1" applyAlignment="1" applyProtection="1">
      <alignment horizontal="center"/>
      <protection hidden="1"/>
    </xf>
    <xf numFmtId="0" fontId="49" fillId="14" borderId="95" xfId="0" applyFont="1" applyFill="1" applyBorder="1" applyAlignment="1" applyProtection="1">
      <alignment horizontal="center"/>
      <protection hidden="1"/>
    </xf>
    <xf numFmtId="170" fontId="22" fillId="0" borderId="52" xfId="0" applyNumberFormat="1" applyFont="1" applyFill="1" applyBorder="1" applyAlignment="1" applyProtection="1">
      <alignment horizontal="right"/>
      <protection locked="0"/>
    </xf>
    <xf numFmtId="170" fontId="22" fillId="0" borderId="50" xfId="0" applyNumberFormat="1" applyFont="1" applyFill="1" applyBorder="1" applyAlignment="1" applyProtection="1">
      <alignment horizontal="right"/>
      <protection locked="0"/>
    </xf>
    <xf numFmtId="0" fontId="22" fillId="9" borderId="52" xfId="0" applyFont="1" applyFill="1" applyBorder="1" applyAlignment="1" applyProtection="1">
      <alignment horizontal="center" vertical="center" wrapText="1"/>
      <protection hidden="1"/>
    </xf>
    <xf numFmtId="0" fontId="0" fillId="8" borderId="50" xfId="0" applyFill="1" applyBorder="1" applyAlignment="1" applyProtection="1">
      <alignment horizontal="center" vertical="center" wrapText="1"/>
      <protection hidden="1"/>
    </xf>
    <xf numFmtId="0" fontId="23" fillId="0" borderId="23" xfId="0" applyFont="1" applyBorder="1" applyAlignment="1" applyProtection="1">
      <alignment horizontal="left" vertical="top"/>
    </xf>
    <xf numFmtId="0" fontId="22" fillId="0" borderId="29" xfId="0" applyFont="1" applyBorder="1" applyAlignment="1" applyProtection="1">
      <alignment horizontal="left" vertical="top" wrapText="1"/>
      <protection hidden="1"/>
    </xf>
    <xf numFmtId="0" fontId="22" fillId="0" borderId="0" xfId="0" applyFont="1" applyBorder="1" applyAlignment="1" applyProtection="1">
      <alignment horizontal="left" vertical="top" wrapText="1"/>
      <protection hidden="1"/>
    </xf>
    <xf numFmtId="0" fontId="22" fillId="0" borderId="28" xfId="0" applyFont="1" applyBorder="1" applyAlignment="1" applyProtection="1">
      <alignment horizontal="left" vertical="top" wrapText="1"/>
      <protection hidden="1"/>
    </xf>
    <xf numFmtId="0" fontId="24" fillId="4" borderId="37" xfId="0" applyFont="1" applyFill="1" applyBorder="1" applyAlignment="1" applyProtection="1">
      <alignment horizontal="left"/>
      <protection hidden="1"/>
    </xf>
    <xf numFmtId="0" fontId="24" fillId="4" borderId="34" xfId="0" applyFont="1" applyFill="1" applyBorder="1" applyAlignment="1" applyProtection="1">
      <alignment horizontal="left"/>
      <protection hidden="1"/>
    </xf>
    <xf numFmtId="0" fontId="24" fillId="4" borderId="35" xfId="0" applyFont="1" applyFill="1" applyBorder="1" applyAlignment="1" applyProtection="1">
      <alignment horizontal="left"/>
      <protection hidden="1"/>
    </xf>
    <xf numFmtId="0" fontId="49" fillId="14" borderId="57" xfId="0" applyFont="1" applyFill="1" applyBorder="1" applyAlignment="1" applyProtection="1">
      <alignment horizontal="center"/>
      <protection hidden="1"/>
    </xf>
    <xf numFmtId="0" fontId="49" fillId="14" borderId="58" xfId="0" applyFont="1" applyFill="1" applyBorder="1" applyAlignment="1" applyProtection="1">
      <alignment horizontal="center"/>
      <protection hidden="1"/>
    </xf>
    <xf numFmtId="0" fontId="49" fillId="14" borderId="59" xfId="0" applyFont="1" applyFill="1" applyBorder="1" applyAlignment="1" applyProtection="1">
      <alignment horizontal="center"/>
      <protection hidden="1"/>
    </xf>
    <xf numFmtId="0" fontId="21" fillId="4" borderId="94" xfId="0" applyFont="1" applyFill="1" applyBorder="1" applyAlignment="1" applyProtection="1">
      <alignment horizontal="left" vertical="top" wrapText="1"/>
      <protection hidden="1"/>
    </xf>
    <xf numFmtId="0" fontId="21" fillId="4" borderId="93" xfId="0" applyFont="1" applyFill="1" applyBorder="1" applyAlignment="1" applyProtection="1">
      <alignment horizontal="left" vertical="top" wrapText="1"/>
      <protection hidden="1"/>
    </xf>
    <xf numFmtId="0" fontId="21" fillId="4" borderId="83" xfId="0" applyFont="1" applyFill="1" applyBorder="1" applyAlignment="1" applyProtection="1">
      <alignment horizontal="left" vertical="top" wrapText="1"/>
      <protection hidden="1"/>
    </xf>
    <xf numFmtId="0" fontId="21" fillId="4" borderId="32" xfId="0" applyFont="1" applyFill="1" applyBorder="1" applyAlignment="1" applyProtection="1">
      <alignment horizontal="left" vertical="top" wrapText="1"/>
      <protection hidden="1"/>
    </xf>
    <xf numFmtId="0" fontId="21" fillId="4" borderId="33" xfId="0" applyFont="1" applyFill="1" applyBorder="1" applyAlignment="1" applyProtection="1">
      <alignment horizontal="left" vertical="top" wrapText="1"/>
      <protection hidden="1"/>
    </xf>
    <xf numFmtId="0" fontId="21" fillId="4" borderId="50" xfId="0" applyFont="1" applyFill="1" applyBorder="1" applyAlignment="1" applyProtection="1">
      <alignment horizontal="left" vertical="top" wrapText="1"/>
      <protection hidden="1"/>
    </xf>
    <xf numFmtId="0" fontId="22" fillId="4" borderId="32" xfId="0" applyFont="1" applyFill="1" applyBorder="1" applyAlignment="1" applyProtection="1">
      <alignment horizontal="left"/>
      <protection hidden="1"/>
    </xf>
    <xf numFmtId="0" fontId="22" fillId="4" borderId="33" xfId="0" applyFont="1" applyFill="1" applyBorder="1" applyAlignment="1" applyProtection="1">
      <alignment horizontal="left"/>
      <protection hidden="1"/>
    </xf>
    <xf numFmtId="0" fontId="22" fillId="4" borderId="50" xfId="0" applyFont="1" applyFill="1" applyBorder="1" applyAlignment="1" applyProtection="1">
      <alignment horizontal="left"/>
      <protection hidden="1"/>
    </xf>
    <xf numFmtId="170" fontId="22" fillId="0" borderId="52" xfId="0" applyNumberFormat="1" applyFont="1" applyFill="1" applyBorder="1" applyAlignment="1" applyProtection="1">
      <alignment horizontal="left"/>
      <protection locked="0"/>
    </xf>
    <xf numFmtId="170" fontId="22" fillId="0" borderId="50" xfId="0" applyNumberFormat="1" applyFont="1" applyFill="1" applyBorder="1" applyAlignment="1" applyProtection="1">
      <alignment horizontal="left"/>
      <protection locked="0"/>
    </xf>
    <xf numFmtId="0" fontId="22" fillId="12" borderId="42" xfId="3" applyFont="1" applyFill="1" applyBorder="1" applyAlignment="1" applyProtection="1">
      <alignment wrapText="1"/>
      <protection hidden="1"/>
    </xf>
    <xf numFmtId="0" fontId="22" fillId="12" borderId="40" xfId="3" applyFont="1" applyFill="1" applyBorder="1" applyAlignment="1" applyProtection="1">
      <alignment wrapText="1"/>
      <protection hidden="1"/>
    </xf>
    <xf numFmtId="0" fontId="22" fillId="12" borderId="43" xfId="3" applyFont="1" applyFill="1" applyBorder="1" applyAlignment="1" applyProtection="1">
      <alignment wrapText="1"/>
      <protection hidden="1"/>
    </xf>
    <xf numFmtId="170" fontId="22" fillId="0" borderId="52" xfId="0" applyNumberFormat="1" applyFont="1" applyFill="1" applyBorder="1" applyAlignment="1" applyProtection="1">
      <alignment vertical="top"/>
      <protection locked="0"/>
    </xf>
    <xf numFmtId="170" fontId="0" fillId="0" borderId="50" xfId="0" applyNumberFormat="1" applyBorder="1" applyAlignment="1" applyProtection="1">
      <alignment vertical="top"/>
      <protection locked="0"/>
    </xf>
    <xf numFmtId="0" fontId="89" fillId="12" borderId="66" xfId="3" applyFont="1" applyFill="1" applyBorder="1" applyAlignment="1" applyProtection="1">
      <alignment wrapText="1"/>
      <protection hidden="1"/>
    </xf>
    <xf numFmtId="0" fontId="90" fillId="12" borderId="72" xfId="3" applyFont="1" applyFill="1" applyBorder="1" applyAlignment="1" applyProtection="1">
      <alignment wrapText="1"/>
      <protection hidden="1"/>
    </xf>
    <xf numFmtId="0" fontId="90" fillId="12" borderId="69" xfId="3" applyFont="1" applyFill="1" applyBorder="1" applyAlignment="1" applyProtection="1">
      <alignment wrapText="1"/>
      <protection hidden="1"/>
    </xf>
    <xf numFmtId="0" fontId="18" fillId="9" borderId="89" xfId="0" applyFont="1" applyFill="1" applyBorder="1" applyAlignment="1" applyProtection="1">
      <alignment horizontal="center" vertical="top"/>
      <protection hidden="1"/>
    </xf>
    <xf numFmtId="0" fontId="18" fillId="9" borderId="90" xfId="0" applyFont="1" applyFill="1" applyBorder="1" applyAlignment="1" applyProtection="1">
      <alignment horizontal="center" vertical="top"/>
      <protection hidden="1"/>
    </xf>
    <xf numFmtId="0" fontId="23" fillId="4" borderId="32" xfId="0" applyFont="1" applyFill="1" applyBorder="1" applyAlignment="1" applyProtection="1">
      <alignment horizontal="left" vertical="top" wrapText="1"/>
      <protection hidden="1"/>
    </xf>
    <xf numFmtId="0" fontId="23" fillId="4" borderId="33" xfId="0" applyFont="1" applyFill="1" applyBorder="1" applyAlignment="1" applyProtection="1">
      <alignment horizontal="left" vertical="top" wrapText="1"/>
      <protection hidden="1"/>
    </xf>
    <xf numFmtId="0" fontId="23" fillId="0" borderId="33" xfId="0" applyFont="1" applyBorder="1" applyAlignment="1" applyProtection="1">
      <alignment horizontal="left" vertical="top"/>
    </xf>
    <xf numFmtId="0" fontId="0" fillId="0" borderId="50" xfId="0" applyBorder="1" applyAlignment="1" applyProtection="1">
      <alignment vertical="top"/>
      <protection locked="0"/>
    </xf>
    <xf numFmtId="0" fontId="21" fillId="12" borderId="102" xfId="3" applyFont="1" applyFill="1" applyBorder="1" applyAlignment="1" applyProtection="1">
      <protection hidden="1"/>
    </xf>
    <xf numFmtId="0" fontId="21" fillId="12" borderId="100" xfId="3" applyFont="1" applyFill="1" applyBorder="1" applyAlignment="1" applyProtection="1">
      <protection hidden="1"/>
    </xf>
    <xf numFmtId="0" fontId="37" fillId="12" borderId="100" xfId="2" applyFill="1" applyBorder="1" applyAlignment="1" applyProtection="1"/>
    <xf numFmtId="0" fontId="81" fillId="13" borderId="60" xfId="3" applyFont="1" applyFill="1" applyBorder="1" applyAlignment="1" applyProtection="1">
      <alignment horizontal="center" vertical="center" wrapText="1"/>
      <protection hidden="1"/>
    </xf>
    <xf numFmtId="0" fontId="63" fillId="13" borderId="55" xfId="3" applyFont="1" applyFill="1" applyBorder="1" applyAlignment="1" applyProtection="1">
      <alignment horizontal="center" vertical="center" wrapText="1"/>
      <protection hidden="1"/>
    </xf>
    <xf numFmtId="0" fontId="63" fillId="13" borderId="73" xfId="3" applyFont="1" applyFill="1" applyBorder="1" applyAlignment="1" applyProtection="1">
      <alignment horizontal="center" vertical="center" wrapText="1"/>
      <protection hidden="1"/>
    </xf>
    <xf numFmtId="166" fontId="18" fillId="25" borderId="32" xfId="0" applyNumberFormat="1" applyFont="1" applyFill="1" applyBorder="1" applyAlignment="1" applyProtection="1">
      <alignment horizontal="right"/>
    </xf>
    <xf numFmtId="166" fontId="18" fillId="25" borderId="33" xfId="0" applyNumberFormat="1" applyFont="1" applyFill="1" applyBorder="1" applyAlignment="1" applyProtection="1">
      <alignment horizontal="right"/>
    </xf>
    <xf numFmtId="166" fontId="18" fillId="25" borderId="50" xfId="0" applyNumberFormat="1" applyFont="1" applyFill="1" applyBorder="1" applyAlignment="1" applyProtection="1">
      <alignment horizontal="right"/>
    </xf>
    <xf numFmtId="166" fontId="18" fillId="24" borderId="37" xfId="0" applyNumberFormat="1" applyFont="1" applyFill="1" applyBorder="1" applyAlignment="1" applyProtection="1">
      <alignment horizontal="right"/>
    </xf>
    <xf numFmtId="166" fontId="18" fillId="24" borderId="33" xfId="0" applyNumberFormat="1" applyFont="1" applyFill="1" applyBorder="1" applyAlignment="1" applyProtection="1">
      <alignment horizontal="right"/>
    </xf>
    <xf numFmtId="166" fontId="18" fillId="24" borderId="50" xfId="0" applyNumberFormat="1" applyFont="1" applyFill="1" applyBorder="1" applyAlignment="1" applyProtection="1">
      <alignment horizontal="right"/>
    </xf>
    <xf numFmtId="0" fontId="22" fillId="4" borderId="32" xfId="0" applyFont="1" applyFill="1" applyBorder="1" applyAlignment="1" applyProtection="1">
      <alignment horizontal="left" vertical="top"/>
      <protection hidden="1"/>
    </xf>
    <xf numFmtId="0" fontId="22" fillId="4" borderId="33" xfId="0" applyFont="1" applyFill="1" applyBorder="1" applyAlignment="1" applyProtection="1">
      <alignment horizontal="left" vertical="top"/>
      <protection hidden="1"/>
    </xf>
    <xf numFmtId="0" fontId="104" fillId="0" borderId="33" xfId="0" applyFont="1" applyBorder="1" applyAlignment="1" applyProtection="1">
      <alignment horizontal="left"/>
      <protection locked="0"/>
    </xf>
    <xf numFmtId="0" fontId="62" fillId="0" borderId="31" xfId="0" applyFont="1" applyBorder="1" applyAlignment="1" applyProtection="1">
      <alignment horizontal="left"/>
    </xf>
    <xf numFmtId="0" fontId="22" fillId="4" borderId="42" xfId="0" applyFont="1" applyFill="1" applyBorder="1" applyAlignment="1" applyProtection="1">
      <alignment horizontal="left"/>
      <protection hidden="1"/>
    </xf>
    <xf numFmtId="0" fontId="22" fillId="4" borderId="40" xfId="0" applyFont="1" applyFill="1" applyBorder="1" applyAlignment="1" applyProtection="1">
      <alignment horizontal="left"/>
      <protection hidden="1"/>
    </xf>
    <xf numFmtId="0" fontId="22" fillId="4" borderId="61" xfId="0" applyFont="1" applyFill="1" applyBorder="1" applyAlignment="1" applyProtection="1">
      <alignment horizontal="left"/>
      <protection hidden="1"/>
    </xf>
    <xf numFmtId="164" fontId="17" fillId="0" borderId="52" xfId="1" applyFill="1" applyBorder="1" applyAlignment="1" applyProtection="1">
      <alignment horizontal="right"/>
      <protection locked="0"/>
    </xf>
    <xf numFmtId="164" fontId="17" fillId="0" borderId="50" xfId="1" applyFill="1" applyBorder="1" applyAlignment="1" applyProtection="1">
      <alignment horizontal="right"/>
      <protection locked="0"/>
    </xf>
    <xf numFmtId="171" fontId="21" fillId="0" borderId="40" xfId="0" applyNumberFormat="1" applyFont="1" applyBorder="1" applyAlignment="1" applyProtection="1">
      <alignment horizontal="left" wrapText="1"/>
      <protection locked="0" hidden="1"/>
    </xf>
    <xf numFmtId="171" fontId="21" fillId="0" borderId="43" xfId="0" applyNumberFormat="1" applyFont="1" applyBorder="1" applyAlignment="1" applyProtection="1">
      <alignment horizontal="left" wrapText="1"/>
      <protection locked="0" hidden="1"/>
    </xf>
    <xf numFmtId="0" fontId="18" fillId="0" borderId="42" xfId="0" applyFont="1" applyBorder="1" applyAlignment="1" applyProtection="1">
      <alignment horizontal="left" wrapText="1"/>
      <protection hidden="1"/>
    </xf>
    <xf numFmtId="0" fontId="18" fillId="0" borderId="40" xfId="0" applyFont="1" applyBorder="1" applyAlignment="1" applyProtection="1">
      <alignment horizontal="left" wrapText="1"/>
      <protection hidden="1"/>
    </xf>
    <xf numFmtId="0" fontId="92" fillId="0" borderId="40" xfId="0" applyFont="1" applyBorder="1" applyAlignment="1" applyProtection="1">
      <alignment horizontal="left" wrapText="1"/>
      <protection locked="0"/>
    </xf>
    <xf numFmtId="0" fontId="23" fillId="4" borderId="32" xfId="0" applyFont="1" applyFill="1" applyBorder="1" applyAlignment="1" applyProtection="1">
      <alignment horizontal="left" vertical="top"/>
      <protection hidden="1"/>
    </xf>
    <xf numFmtId="0" fontId="23" fillId="4" borderId="33" xfId="0" applyFont="1" applyFill="1" applyBorder="1" applyAlignment="1" applyProtection="1">
      <alignment horizontal="left" vertical="top"/>
      <protection hidden="1"/>
    </xf>
    <xf numFmtId="0" fontId="82" fillId="14" borderId="26" xfId="0" applyFont="1" applyFill="1" applyBorder="1" applyAlignment="1" applyProtection="1">
      <alignment horizontal="center" vertical="top" wrapText="1"/>
      <protection hidden="1"/>
    </xf>
    <xf numFmtId="0" fontId="82" fillId="14" borderId="25" xfId="0" applyFont="1" applyFill="1" applyBorder="1" applyAlignment="1" applyProtection="1">
      <alignment horizontal="center" vertical="top" wrapText="1"/>
      <protection hidden="1"/>
    </xf>
    <xf numFmtId="0" fontId="82" fillId="14" borderId="27" xfId="0" applyFont="1" applyFill="1" applyBorder="1" applyAlignment="1" applyProtection="1">
      <alignment horizontal="center" vertical="top" wrapText="1"/>
      <protection hidden="1"/>
    </xf>
    <xf numFmtId="49" fontId="21" fillId="4" borderId="30" xfId="0" applyNumberFormat="1" applyFont="1" applyFill="1" applyBorder="1" applyAlignment="1" applyProtection="1">
      <alignment horizontal="left" vertical="center"/>
      <protection hidden="1"/>
    </xf>
    <xf numFmtId="49" fontId="21" fillId="4" borderId="31" xfId="0" applyNumberFormat="1" applyFont="1" applyFill="1" applyBorder="1" applyAlignment="1" applyProtection="1">
      <alignment horizontal="left" vertical="center"/>
      <protection hidden="1"/>
    </xf>
    <xf numFmtId="166" fontId="22" fillId="0" borderId="56" xfId="0" applyNumberFormat="1" applyFont="1" applyFill="1" applyBorder="1" applyAlignment="1" applyProtection="1">
      <alignment horizontal="left" vertical="center"/>
      <protection locked="0"/>
    </xf>
    <xf numFmtId="166" fontId="22" fillId="0" borderId="43" xfId="0" applyNumberFormat="1" applyFont="1" applyFill="1" applyBorder="1" applyAlignment="1" applyProtection="1">
      <alignment horizontal="left" vertical="center"/>
      <protection locked="0"/>
    </xf>
    <xf numFmtId="166" fontId="22" fillId="0" borderId="52" xfId="0" applyNumberFormat="1" applyFont="1" applyFill="1" applyBorder="1" applyAlignment="1" applyProtection="1">
      <alignment horizontal="left" vertical="center"/>
      <protection locked="0"/>
    </xf>
    <xf numFmtId="166" fontId="22" fillId="0" borderId="65" xfId="0" applyNumberFormat="1" applyFont="1" applyFill="1" applyBorder="1" applyAlignment="1" applyProtection="1">
      <alignment horizontal="left" vertical="center"/>
      <protection locked="0"/>
    </xf>
    <xf numFmtId="0" fontId="22" fillId="0" borderId="52" xfId="0" applyNumberFormat="1" applyFont="1" applyFill="1" applyBorder="1" applyAlignment="1" applyProtection="1">
      <alignment horizontal="left" vertical="center"/>
      <protection locked="0"/>
    </xf>
    <xf numFmtId="0" fontId="0" fillId="0" borderId="50" xfId="0" applyNumberFormat="1" applyBorder="1" applyAlignment="1" applyProtection="1">
      <alignment horizontal="left" vertical="center"/>
      <protection locked="0"/>
    </xf>
    <xf numFmtId="49" fontId="22" fillId="0" borderId="52" xfId="0" applyNumberFormat="1" applyFont="1" applyFill="1" applyBorder="1" applyAlignment="1" applyProtection="1">
      <alignment horizontal="left" vertical="center"/>
      <protection locked="0"/>
    </xf>
    <xf numFmtId="0" fontId="21" fillId="4" borderId="32" xfId="0" applyFont="1" applyFill="1" applyBorder="1" applyAlignment="1" applyProtection="1">
      <alignment vertical="center"/>
      <protection hidden="1"/>
    </xf>
    <xf numFmtId="0" fontId="0" fillId="0" borderId="50" xfId="0" applyBorder="1" applyAlignment="1" applyProtection="1">
      <alignment vertical="center"/>
      <protection hidden="1"/>
    </xf>
    <xf numFmtId="0" fontId="37" fillId="6" borderId="75" xfId="2" applyFill="1" applyBorder="1" applyAlignment="1" applyProtection="1">
      <protection hidden="1"/>
    </xf>
    <xf numFmtId="0" fontId="37" fillId="6" borderId="76" xfId="2" applyFill="1" applyBorder="1" applyAlignment="1" applyProtection="1">
      <protection hidden="1"/>
    </xf>
    <xf numFmtId="0" fontId="37" fillId="6" borderId="25" xfId="2" applyFill="1" applyBorder="1" applyAlignment="1" applyProtection="1">
      <protection hidden="1"/>
    </xf>
    <xf numFmtId="0" fontId="37" fillId="6" borderId="27" xfId="2" applyFill="1" applyBorder="1" applyAlignment="1" applyProtection="1">
      <protection hidden="1"/>
    </xf>
    <xf numFmtId="49" fontId="22" fillId="0" borderId="56" xfId="0" applyNumberFormat="1" applyFont="1" applyFill="1" applyBorder="1" applyAlignment="1" applyProtection="1">
      <alignment horizontal="left" vertical="center"/>
      <protection locked="0"/>
    </xf>
    <xf numFmtId="0" fontId="0" fillId="0" borderId="61" xfId="0" applyBorder="1" applyAlignment="1" applyProtection="1">
      <alignment horizontal="left" vertical="center"/>
      <protection locked="0"/>
    </xf>
    <xf numFmtId="166" fontId="19" fillId="0" borderId="52" xfId="0" applyNumberFormat="1" applyFont="1" applyFill="1" applyBorder="1" applyAlignment="1" applyProtection="1">
      <alignment horizontal="left" vertical="center"/>
      <protection locked="0"/>
    </xf>
    <xf numFmtId="166" fontId="19" fillId="0" borderId="50" xfId="0" applyNumberFormat="1" applyFont="1" applyFill="1" applyBorder="1" applyAlignment="1" applyProtection="1">
      <alignment horizontal="left" vertical="center"/>
      <protection locked="0"/>
    </xf>
    <xf numFmtId="0" fontId="21" fillId="4" borderId="56" xfId="0" applyFont="1" applyFill="1" applyBorder="1" applyAlignment="1" applyProtection="1">
      <alignment vertical="center"/>
      <protection hidden="1"/>
    </xf>
    <xf numFmtId="0" fontId="22" fillId="0" borderId="40" xfId="0" applyFont="1" applyBorder="1" applyAlignment="1" applyProtection="1">
      <alignment vertical="center"/>
      <protection hidden="1"/>
    </xf>
    <xf numFmtId="0" fontId="0" fillId="0" borderId="40" xfId="0" applyBorder="1" applyAlignment="1" applyProtection="1">
      <alignment vertical="center"/>
      <protection hidden="1"/>
    </xf>
    <xf numFmtId="0" fontId="21" fillId="4" borderId="33" xfId="0" applyFont="1" applyFill="1" applyBorder="1" applyAlignment="1" applyProtection="1">
      <alignment vertical="center"/>
      <protection hidden="1"/>
    </xf>
    <xf numFmtId="0" fontId="21" fillId="0" borderId="33" xfId="0" applyFont="1" applyBorder="1" applyAlignment="1" applyProtection="1">
      <alignment vertical="center"/>
      <protection hidden="1"/>
    </xf>
    <xf numFmtId="0" fontId="2" fillId="0" borderId="50" xfId="0" applyFont="1" applyBorder="1" applyAlignment="1" applyProtection="1">
      <alignment vertical="center"/>
      <protection hidden="1"/>
    </xf>
    <xf numFmtId="49" fontId="21" fillId="4" borderId="74" xfId="0" applyNumberFormat="1" applyFont="1" applyFill="1" applyBorder="1" applyAlignment="1" applyProtection="1">
      <alignment vertical="center"/>
      <protection hidden="1"/>
    </xf>
    <xf numFmtId="49" fontId="21" fillId="4" borderId="64" xfId="0" applyNumberFormat="1" applyFont="1" applyFill="1" applyBorder="1" applyAlignment="1" applyProtection="1">
      <alignment vertical="center"/>
      <protection hidden="1"/>
    </xf>
    <xf numFmtId="174" fontId="92" fillId="13" borderId="77" xfId="0" applyNumberFormat="1" applyFont="1" applyFill="1" applyBorder="1" applyAlignment="1" applyProtection="1">
      <alignment horizontal="left" vertical="center"/>
      <protection locked="0"/>
    </xf>
    <xf numFmtId="174" fontId="92" fillId="13" borderId="78" xfId="0" applyNumberFormat="1" applyFont="1" applyFill="1" applyBorder="1" applyAlignment="1" applyProtection="1">
      <alignment horizontal="left" vertical="center"/>
      <protection locked="0"/>
    </xf>
    <xf numFmtId="165" fontId="19" fillId="0" borderId="56" xfId="0" applyNumberFormat="1" applyFont="1" applyFill="1" applyBorder="1" applyAlignment="1" applyProtection="1">
      <alignment horizontal="center"/>
      <protection locked="0"/>
    </xf>
    <xf numFmtId="165" fontId="19" fillId="0" borderId="43" xfId="0" applyNumberFormat="1" applyFont="1" applyFill="1" applyBorder="1" applyAlignment="1" applyProtection="1">
      <alignment horizontal="center"/>
      <protection locked="0"/>
    </xf>
    <xf numFmtId="49" fontId="22" fillId="0" borderId="31"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164" fontId="0" fillId="0" borderId="52" xfId="1" applyFont="1" applyFill="1" applyBorder="1" applyAlignment="1" applyProtection="1">
      <alignment horizontal="right"/>
      <protection locked="0"/>
    </xf>
    <xf numFmtId="164" fontId="0" fillId="0" borderId="50" xfId="1" applyFont="1" applyFill="1" applyBorder="1" applyAlignment="1" applyProtection="1">
      <alignment horizontal="right"/>
      <protection locked="0"/>
    </xf>
    <xf numFmtId="49" fontId="22" fillId="0" borderId="62" xfId="0" applyNumberFormat="1" applyFont="1" applyFill="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21" fillId="4" borderId="36" xfId="0" applyFont="1" applyFill="1" applyBorder="1" applyAlignment="1" applyProtection="1">
      <alignment vertical="center" wrapText="1"/>
      <protection hidden="1"/>
    </xf>
    <xf numFmtId="0" fontId="2" fillId="0" borderId="34" xfId="0" applyFont="1" applyBorder="1" applyAlignment="1" applyProtection="1">
      <alignment vertical="center" wrapText="1"/>
      <protection hidden="1"/>
    </xf>
    <xf numFmtId="0" fontId="2" fillId="0" borderId="51" xfId="0" applyFont="1" applyBorder="1" applyAlignment="1" applyProtection="1">
      <alignment vertical="center" wrapText="1"/>
      <protection hidden="1"/>
    </xf>
    <xf numFmtId="0" fontId="2" fillId="0" borderId="56" xfId="0" applyFont="1" applyBorder="1" applyAlignment="1" applyProtection="1">
      <alignment vertical="center" wrapText="1"/>
      <protection hidden="1"/>
    </xf>
    <xf numFmtId="0" fontId="2" fillId="0" borderId="40" xfId="0" applyFont="1" applyBorder="1" applyAlignment="1" applyProtection="1">
      <alignment vertical="center" wrapText="1"/>
      <protection hidden="1"/>
    </xf>
    <xf numFmtId="0" fontId="2" fillId="0" borderId="61" xfId="0" applyFont="1" applyBorder="1" applyAlignment="1" applyProtection="1">
      <alignment vertical="center" wrapText="1"/>
      <protection hidden="1"/>
    </xf>
    <xf numFmtId="165" fontId="19" fillId="0" borderId="36" xfId="0" applyNumberFormat="1" applyFont="1" applyFill="1" applyBorder="1" applyAlignment="1" applyProtection="1">
      <alignment horizontal="left" vertical="center"/>
      <protection locked="0"/>
    </xf>
    <xf numFmtId="165" fontId="19" fillId="0" borderId="35" xfId="0" applyNumberFormat="1" applyFont="1" applyFill="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2" fillId="8" borderId="68" xfId="0" applyFont="1" applyFill="1" applyBorder="1" applyAlignment="1" applyProtection="1">
      <alignment horizontal="center" vertical="center" wrapText="1"/>
      <protection hidden="1"/>
    </xf>
    <xf numFmtId="0" fontId="0" fillId="8" borderId="69" xfId="0" applyFont="1" applyFill="1" applyBorder="1" applyAlignment="1" applyProtection="1">
      <alignment wrapText="1"/>
      <protection hidden="1"/>
    </xf>
    <xf numFmtId="164" fontId="17" fillId="0" borderId="52" xfId="1" applyFill="1" applyBorder="1" applyAlignment="1" applyProtection="1">
      <alignment horizontal="left"/>
      <protection locked="0"/>
    </xf>
    <xf numFmtId="164" fontId="17" fillId="0" borderId="50" xfId="1" applyFill="1" applyBorder="1" applyAlignment="1" applyProtection="1">
      <alignment horizontal="left"/>
      <protection locked="0"/>
    </xf>
    <xf numFmtId="0" fontId="49" fillId="14" borderId="75" xfId="0" applyFont="1" applyFill="1" applyBorder="1" applyAlignment="1" applyProtection="1">
      <alignment horizontal="center" vertical="center"/>
      <protection hidden="1"/>
    </xf>
    <xf numFmtId="0" fontId="49" fillId="14" borderId="76" xfId="0" applyFont="1" applyFill="1" applyBorder="1" applyAlignment="1" applyProtection="1">
      <alignment horizontal="center" vertical="center"/>
      <protection hidden="1"/>
    </xf>
    <xf numFmtId="0" fontId="49" fillId="14" borderId="95" xfId="0" applyFont="1" applyFill="1" applyBorder="1" applyAlignment="1" applyProtection="1">
      <alignment horizontal="center" vertical="center"/>
      <protection hidden="1"/>
    </xf>
    <xf numFmtId="165" fontId="19" fillId="0" borderId="56" xfId="0" applyNumberFormat="1" applyFont="1" applyFill="1" applyBorder="1" applyAlignment="1" applyProtection="1">
      <alignment horizontal="left" vertical="center"/>
      <protection locked="0"/>
    </xf>
    <xf numFmtId="165" fontId="19" fillId="0" borderId="43" xfId="0" applyNumberFormat="1" applyFont="1" applyFill="1" applyBorder="1" applyAlignment="1" applyProtection="1">
      <alignment horizontal="left" vertical="center"/>
      <protection locked="0"/>
    </xf>
    <xf numFmtId="49" fontId="21" fillId="4" borderId="30" xfId="0" applyNumberFormat="1" applyFont="1" applyFill="1" applyBorder="1" applyAlignment="1" applyProtection="1">
      <alignment vertical="center"/>
      <protection hidden="1"/>
    </xf>
    <xf numFmtId="49" fontId="21" fillId="4" borderId="31" xfId="0" applyNumberFormat="1" applyFont="1" applyFill="1" applyBorder="1" applyAlignment="1" applyProtection="1">
      <alignment vertical="center"/>
      <protection hidden="1"/>
    </xf>
    <xf numFmtId="0" fontId="22" fillId="8" borderId="52" xfId="0" applyFont="1" applyFill="1" applyBorder="1" applyAlignment="1" applyProtection="1">
      <alignment horizontal="center" vertical="center" wrapText="1"/>
      <protection hidden="1"/>
    </xf>
    <xf numFmtId="0" fontId="0" fillId="0" borderId="50" xfId="0" applyBorder="1" applyAlignment="1" applyProtection="1">
      <protection hidden="1"/>
    </xf>
    <xf numFmtId="0" fontId="0" fillId="0" borderId="50" xfId="0" applyBorder="1" applyAlignment="1" applyProtection="1">
      <alignment horizontal="center" vertical="center" wrapText="1"/>
      <protection hidden="1"/>
    </xf>
    <xf numFmtId="164" fontId="0" fillId="13" borderId="52" xfId="1" applyFont="1" applyFill="1" applyBorder="1" applyAlignment="1" applyProtection="1">
      <alignment horizontal="center" vertical="center" wrapText="1"/>
      <protection locked="0"/>
    </xf>
    <xf numFmtId="164" fontId="17" fillId="13" borderId="50" xfId="1" applyFill="1" applyBorder="1" applyAlignment="1" applyProtection="1">
      <alignment horizontal="center" vertical="center" wrapText="1"/>
      <protection locked="0"/>
    </xf>
    <xf numFmtId="164" fontId="0" fillId="13" borderId="52" xfId="1" applyFont="1" applyFill="1" applyBorder="1" applyAlignment="1" applyProtection="1">
      <alignment vertical="center" wrapText="1"/>
      <protection locked="0"/>
    </xf>
    <xf numFmtId="164" fontId="17" fillId="13" borderId="33" xfId="1" applyFill="1" applyBorder="1" applyAlignment="1" applyProtection="1">
      <alignment vertical="center" wrapText="1"/>
      <protection locked="0"/>
    </xf>
    <xf numFmtId="164" fontId="17" fillId="13" borderId="50" xfId="1" applyFill="1" applyBorder="1" applyAlignment="1" applyProtection="1">
      <alignment vertical="center" wrapText="1"/>
      <protection locked="0"/>
    </xf>
    <xf numFmtId="167" fontId="21" fillId="8" borderId="52" xfId="0" applyNumberFormat="1" applyFont="1" applyFill="1" applyBorder="1" applyAlignment="1" applyProtection="1">
      <alignment horizontal="center" vertical="center" wrapText="1"/>
      <protection hidden="1"/>
    </xf>
    <xf numFmtId="0" fontId="2" fillId="0" borderId="50" xfId="0" applyFont="1" applyBorder="1" applyAlignment="1" applyProtection="1">
      <alignment horizontal="center" vertical="center" wrapText="1"/>
      <protection hidden="1"/>
    </xf>
    <xf numFmtId="0" fontId="22" fillId="0" borderId="62" xfId="0" applyFont="1" applyBorder="1" applyAlignment="1" applyProtection="1">
      <alignment horizontal="left" vertical="center" wrapText="1"/>
      <protection hidden="1"/>
    </xf>
    <xf numFmtId="0" fontId="22" fillId="0" borderId="63" xfId="0" applyFont="1" applyBorder="1" applyAlignment="1" applyProtection="1">
      <alignment horizontal="left" vertical="center" wrapText="1"/>
      <protection hidden="1"/>
    </xf>
    <xf numFmtId="0" fontId="0" fillId="0" borderId="63"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xf numFmtId="0" fontId="0" fillId="0" borderId="36"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7" fillId="8" borderId="66" xfId="0" applyFont="1" applyFill="1" applyBorder="1" applyAlignment="1" applyProtection="1">
      <alignment horizontal="center" vertical="center" wrapText="1"/>
      <protection hidden="1"/>
    </xf>
    <xf numFmtId="0" fontId="58" fillId="8" borderId="67" xfId="0" applyFont="1" applyFill="1" applyBorder="1" applyAlignment="1" applyProtection="1">
      <protection hidden="1"/>
    </xf>
    <xf numFmtId="0" fontId="102" fillId="8" borderId="68" xfId="0" applyFont="1" applyFill="1" applyBorder="1" applyAlignment="1" applyProtection="1">
      <alignment horizontal="left" vertical="center" wrapText="1"/>
      <protection hidden="1"/>
    </xf>
    <xf numFmtId="0" fontId="102" fillId="8" borderId="69" xfId="0" applyFont="1" applyFill="1" applyBorder="1" applyAlignment="1" applyProtection="1">
      <alignment horizontal="left" vertical="center" wrapText="1"/>
      <protection hidden="1"/>
    </xf>
    <xf numFmtId="0" fontId="22" fillId="4" borderId="32" xfId="0" applyFont="1" applyFill="1" applyBorder="1" applyAlignment="1" applyProtection="1">
      <alignment vertical="center" wrapText="1"/>
      <protection hidden="1"/>
    </xf>
    <xf numFmtId="0" fontId="22" fillId="4" borderId="33" xfId="0" applyFont="1" applyFill="1" applyBorder="1" applyAlignment="1" applyProtection="1">
      <alignment vertical="center" wrapText="1"/>
      <protection hidden="1"/>
    </xf>
    <xf numFmtId="0" fontId="22" fillId="4" borderId="50" xfId="0" applyFont="1" applyFill="1" applyBorder="1" applyAlignment="1" applyProtection="1">
      <alignment vertical="center" wrapText="1"/>
      <protection hidden="1"/>
    </xf>
    <xf numFmtId="0" fontId="37" fillId="12" borderId="96" xfId="2" applyFill="1" applyBorder="1" applyAlignment="1" applyProtection="1">
      <alignment wrapText="1"/>
      <protection hidden="1"/>
    </xf>
    <xf numFmtId="0" fontId="37" fillId="12" borderId="97" xfId="2" applyFill="1" applyBorder="1" applyAlignment="1" applyProtection="1">
      <alignment wrapText="1"/>
      <protection hidden="1"/>
    </xf>
    <xf numFmtId="0" fontId="37" fillId="12" borderId="98" xfId="2" applyFill="1" applyBorder="1" applyAlignment="1" applyProtection="1">
      <alignment wrapText="1"/>
      <protection hidden="1"/>
    </xf>
    <xf numFmtId="164" fontId="17" fillId="0" borderId="82" xfId="1" applyFill="1" applyBorder="1" applyAlignment="1" applyProtection="1">
      <alignment horizontal="right"/>
      <protection locked="0"/>
    </xf>
    <xf numFmtId="164" fontId="17" fillId="0" borderId="83" xfId="1" applyFill="1" applyBorder="1" applyAlignment="1" applyProtection="1">
      <alignment horizontal="right"/>
      <protection locked="0"/>
    </xf>
    <xf numFmtId="164" fontId="17" fillId="0" borderId="82" xfId="1" applyFill="1" applyBorder="1" applyAlignment="1" applyProtection="1">
      <alignment horizontal="left"/>
      <protection locked="0"/>
    </xf>
    <xf numFmtId="164" fontId="17" fillId="0" borderId="83" xfId="1" applyFill="1" applyBorder="1" applyAlignment="1" applyProtection="1">
      <alignment horizontal="left"/>
      <protection locked="0"/>
    </xf>
    <xf numFmtId="164" fontId="0" fillId="0" borderId="52" xfId="1" applyFont="1" applyFill="1" applyBorder="1" applyAlignment="1" applyProtection="1">
      <alignment horizontal="center" vertical="center" wrapText="1"/>
      <protection locked="0"/>
    </xf>
    <xf numFmtId="164" fontId="17" fillId="0" borderId="50" xfId="1" applyFill="1" applyBorder="1" applyAlignment="1" applyProtection="1">
      <alignment horizontal="center" vertical="center" wrapText="1"/>
      <protection locked="0"/>
    </xf>
    <xf numFmtId="0" fontId="61" fillId="8" borderId="52" xfId="0" applyFont="1" applyFill="1" applyBorder="1" applyAlignment="1" applyProtection="1">
      <alignment horizontal="center" vertical="center" wrapText="1"/>
      <protection hidden="1"/>
    </xf>
    <xf numFmtId="0" fontId="52" fillId="0" borderId="33" xfId="0" applyFont="1" applyBorder="1" applyAlignment="1" applyProtection="1">
      <alignment horizontal="center" vertical="center" wrapText="1"/>
      <protection hidden="1"/>
    </xf>
    <xf numFmtId="0" fontId="52" fillId="0" borderId="50" xfId="0" applyFont="1" applyBorder="1" applyAlignment="1" applyProtection="1">
      <alignment horizontal="center" vertical="center" wrapText="1"/>
      <protection hidden="1"/>
    </xf>
    <xf numFmtId="0" fontId="61" fillId="8" borderId="72" xfId="0" applyFont="1" applyFill="1" applyBorder="1" applyAlignment="1" applyProtection="1">
      <alignment horizontal="center" vertical="center" wrapText="1"/>
      <protection hidden="1"/>
    </xf>
    <xf numFmtId="0" fontId="52" fillId="0" borderId="67" xfId="0" applyFont="1" applyBorder="1" applyAlignment="1" applyProtection="1">
      <alignment horizontal="center" vertical="center" wrapText="1"/>
      <protection hidden="1"/>
    </xf>
    <xf numFmtId="0" fontId="88" fillId="12" borderId="42" xfId="3" applyFont="1" applyFill="1" applyBorder="1" applyAlignment="1" applyProtection="1">
      <alignment vertical="top" wrapText="1"/>
      <protection hidden="1"/>
    </xf>
    <xf numFmtId="0" fontId="22" fillId="12" borderId="33" xfId="3" applyFont="1" applyFill="1" applyBorder="1" applyAlignment="1" applyProtection="1">
      <alignment vertical="top" wrapText="1"/>
      <protection hidden="1"/>
    </xf>
    <xf numFmtId="0" fontId="22" fillId="12" borderId="65" xfId="3" applyFont="1" applyFill="1" applyBorder="1" applyAlignment="1" applyProtection="1">
      <alignment vertical="top" wrapText="1"/>
      <protection hidden="1"/>
    </xf>
    <xf numFmtId="0" fontId="27" fillId="12" borderId="60" xfId="3" applyFont="1" applyFill="1" applyBorder="1" applyAlignment="1" applyProtection="1">
      <alignment horizontal="center" wrapText="1"/>
      <protection hidden="1"/>
    </xf>
    <xf numFmtId="0" fontId="27" fillId="12" borderId="55" xfId="3" applyFont="1" applyFill="1" applyBorder="1" applyAlignment="1" applyProtection="1">
      <alignment horizontal="center" wrapText="1"/>
      <protection hidden="1"/>
    </xf>
    <xf numFmtId="0" fontId="27" fillId="12" borderId="92" xfId="3" applyFont="1" applyFill="1" applyBorder="1" applyAlignment="1" applyProtection="1">
      <alignment horizontal="center" wrapText="1"/>
      <protection hidden="1"/>
    </xf>
    <xf numFmtId="0" fontId="27" fillId="12" borderId="73" xfId="3" applyFont="1" applyFill="1" applyBorder="1" applyAlignment="1" applyProtection="1">
      <alignment horizontal="center" wrapText="1"/>
      <protection hidden="1"/>
    </xf>
    <xf numFmtId="0" fontId="0" fillId="0" borderId="50" xfId="0" applyFont="1" applyBorder="1" applyAlignment="1" applyProtection="1">
      <protection hidden="1"/>
    </xf>
    <xf numFmtId="0" fontId="28" fillId="0" borderId="0" xfId="3" applyFont="1" applyBorder="1" applyAlignment="1" applyProtection="1">
      <alignment horizontal="center"/>
      <protection hidden="1"/>
    </xf>
    <xf numFmtId="0" fontId="81" fillId="0" borderId="0" xfId="0" applyFont="1" applyBorder="1" applyAlignment="1" applyProtection="1">
      <alignment horizontal="center" vertical="center"/>
      <protection hidden="1"/>
    </xf>
    <xf numFmtId="0" fontId="105" fillId="0" borderId="33" xfId="0" applyFont="1" applyBorder="1" applyAlignment="1" applyProtection="1">
      <alignment horizontal="left"/>
      <protection locked="0"/>
    </xf>
    <xf numFmtId="171" fontId="100" fillId="0" borderId="33" xfId="0" applyNumberFormat="1" applyFont="1" applyBorder="1" applyAlignment="1" applyProtection="1">
      <alignment horizontal="left"/>
      <protection locked="0" hidden="1"/>
    </xf>
    <xf numFmtId="171" fontId="100" fillId="0" borderId="65" xfId="0" applyNumberFormat="1" applyFont="1" applyBorder="1" applyAlignment="1" applyProtection="1">
      <alignment horizontal="left"/>
      <protection locked="0" hidden="1"/>
    </xf>
    <xf numFmtId="171" fontId="21" fillId="0" borderId="33" xfId="0" applyNumberFormat="1" applyFont="1" applyBorder="1" applyAlignment="1" applyProtection="1">
      <alignment horizontal="left"/>
      <protection locked="0" hidden="1"/>
    </xf>
    <xf numFmtId="171" fontId="21" fillId="0" borderId="65" xfId="0" applyNumberFormat="1" applyFont="1" applyBorder="1" applyAlignment="1" applyProtection="1">
      <alignment horizontal="left"/>
      <protection locked="0" hidden="1"/>
    </xf>
    <xf numFmtId="164" fontId="21" fillId="4" borderId="0" xfId="1" applyFont="1" applyFill="1" applyBorder="1" applyAlignment="1" applyProtection="1">
      <alignment horizontal="left"/>
    </xf>
    <xf numFmtId="0" fontId="0" fillId="0" borderId="0" xfId="0" applyBorder="1" applyAlignment="1" applyProtection="1">
      <alignment horizontal="left"/>
    </xf>
    <xf numFmtId="0" fontId="21" fillId="4" borderId="37" xfId="0" applyFont="1" applyFill="1" applyBorder="1" applyAlignment="1" applyProtection="1">
      <alignment horizontal="left" vertical="center" wrapText="1"/>
      <protection hidden="1"/>
    </xf>
    <xf numFmtId="0" fontId="0" fillId="0" borderId="51" xfId="0" applyBorder="1" applyAlignment="1" applyProtection="1">
      <alignment horizontal="left" vertical="center"/>
      <protection hidden="1"/>
    </xf>
    <xf numFmtId="0" fontId="21" fillId="4" borderId="32" xfId="0" applyFont="1" applyFill="1"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21" fillId="9" borderId="52" xfId="0" applyFont="1" applyFill="1" applyBorder="1" applyAlignment="1" applyProtection="1">
      <alignment horizontal="center" vertical="top"/>
      <protection hidden="1"/>
    </xf>
    <xf numFmtId="0" fontId="2" fillId="0" borderId="33" xfId="0" applyFont="1" applyBorder="1" applyAlignment="1" applyProtection="1">
      <protection hidden="1"/>
    </xf>
    <xf numFmtId="0" fontId="2" fillId="0" borderId="50" xfId="0" applyFont="1" applyBorder="1" applyAlignment="1" applyProtection="1">
      <protection hidden="1"/>
    </xf>
    <xf numFmtId="0" fontId="18" fillId="9" borderId="52" xfId="0" applyFont="1" applyFill="1" applyBorder="1" applyAlignment="1" applyProtection="1">
      <alignment horizontal="center" vertical="top"/>
      <protection hidden="1"/>
    </xf>
    <xf numFmtId="0" fontId="2" fillId="0" borderId="33" xfId="0" applyFont="1" applyBorder="1" applyAlignment="1" applyProtection="1">
      <alignment horizontal="center" vertical="top"/>
      <protection hidden="1"/>
    </xf>
    <xf numFmtId="0" fontId="2" fillId="0" borderId="65" xfId="0" applyFont="1" applyBorder="1" applyAlignment="1" applyProtection="1">
      <alignment horizontal="center" vertical="top"/>
      <protection hidden="1"/>
    </xf>
    <xf numFmtId="167" fontId="22" fillId="18" borderId="52" xfId="1" applyNumberFormat="1" applyFont="1" applyFill="1" applyBorder="1" applyAlignment="1" applyProtection="1">
      <alignment horizontal="left" vertical="center"/>
      <protection hidden="1"/>
    </xf>
    <xf numFmtId="0" fontId="0" fillId="18" borderId="33" xfId="0" applyFill="1" applyBorder="1" applyAlignment="1" applyProtection="1">
      <alignment horizontal="left" vertical="center"/>
      <protection hidden="1"/>
    </xf>
    <xf numFmtId="0" fontId="0" fillId="18" borderId="50" xfId="0" applyFill="1" applyBorder="1" applyAlignment="1" applyProtection="1">
      <alignment horizontal="left" vertical="center"/>
      <protection hidden="1"/>
    </xf>
    <xf numFmtId="167" fontId="22" fillId="18" borderId="82" xfId="1" applyNumberFormat="1" applyFont="1" applyFill="1" applyBorder="1" applyAlignment="1" applyProtection="1">
      <alignment horizontal="left" vertical="center"/>
      <protection hidden="1"/>
    </xf>
    <xf numFmtId="0" fontId="0" fillId="18" borderId="93" xfId="0" applyFill="1" applyBorder="1" applyAlignment="1" applyProtection="1">
      <alignment horizontal="left" vertical="center"/>
      <protection hidden="1"/>
    </xf>
    <xf numFmtId="0" fontId="0" fillId="18" borderId="83" xfId="0" applyFill="1" applyBorder="1" applyAlignment="1" applyProtection="1">
      <alignment horizontal="left" vertical="center"/>
      <protection hidden="1"/>
    </xf>
    <xf numFmtId="0" fontId="59" fillId="8" borderId="66" xfId="0" applyFont="1" applyFill="1" applyBorder="1" applyAlignment="1" applyProtection="1">
      <alignment horizontal="center"/>
    </xf>
    <xf numFmtId="0" fontId="60" fillId="8" borderId="67" xfId="0" applyFont="1" applyFill="1" applyBorder="1" applyAlignment="1" applyProtection="1">
      <alignment horizontal="center"/>
    </xf>
    <xf numFmtId="0" fontId="21" fillId="4" borderId="40" xfId="0" applyFont="1" applyFill="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61" xfId="0" applyFont="1" applyBorder="1" applyAlignment="1" applyProtection="1">
      <alignment vertical="center"/>
      <protection hidden="1"/>
    </xf>
    <xf numFmtId="0" fontId="21" fillId="4" borderId="52" xfId="0" applyFont="1" applyFill="1" applyBorder="1" applyAlignment="1" applyProtection="1">
      <alignment vertical="center"/>
      <protection hidden="1"/>
    </xf>
    <xf numFmtId="0" fontId="2" fillId="0" borderId="33" xfId="0" applyFont="1" applyBorder="1" applyAlignment="1" applyProtection="1">
      <alignment vertical="center"/>
      <protection hidden="1"/>
    </xf>
    <xf numFmtId="0" fontId="37" fillId="12" borderId="29" xfId="2" applyFill="1" applyBorder="1" applyAlignment="1" applyProtection="1">
      <alignment wrapText="1"/>
      <protection hidden="1"/>
    </xf>
    <xf numFmtId="0" fontId="37" fillId="12" borderId="0" xfId="2" applyFill="1" applyBorder="1" applyAlignment="1" applyProtection="1">
      <alignment wrapText="1"/>
      <protection hidden="1"/>
    </xf>
    <xf numFmtId="0" fontId="70" fillId="23" borderId="34" xfId="0" applyFont="1" applyFill="1" applyBorder="1" applyAlignment="1">
      <alignment horizontal="center"/>
    </xf>
    <xf numFmtId="0" fontId="37" fillId="0" borderId="97" xfId="2" applyFill="1" applyBorder="1" applyAlignment="1" applyProtection="1"/>
    <xf numFmtId="0" fontId="67" fillId="23" borderId="0" xfId="0" applyFont="1" applyFill="1" applyAlignment="1">
      <alignment horizontal="center"/>
    </xf>
    <xf numFmtId="0" fontId="67" fillId="0" borderId="0" xfId="0" applyFont="1" applyAlignment="1">
      <alignment horizontal="left" wrapText="1"/>
    </xf>
    <xf numFmtId="0" fontId="77" fillId="0" borderId="31" xfId="0" applyFont="1" applyBorder="1" applyAlignment="1">
      <alignment horizontal="center"/>
    </xf>
    <xf numFmtId="174" fontId="67" fillId="13" borderId="40" xfId="0" applyNumberFormat="1" applyFont="1" applyFill="1" applyBorder="1" applyAlignment="1" applyProtection="1">
      <alignment horizontal="center"/>
      <protection locked="0"/>
    </xf>
    <xf numFmtId="0" fontId="66" fillId="0" borderId="31" xfId="0" applyFont="1" applyBorder="1"/>
    <xf numFmtId="0" fontId="70" fillId="26" borderId="34" xfId="0" applyFont="1" applyFill="1" applyBorder="1" applyAlignment="1">
      <alignment horizontal="center"/>
    </xf>
    <xf numFmtId="0" fontId="67" fillId="26" borderId="0" xfId="0" applyFont="1" applyFill="1" applyAlignment="1">
      <alignment horizontal="center"/>
    </xf>
    <xf numFmtId="0" fontId="67" fillId="26" borderId="0" xfId="0" applyFont="1" applyFill="1" applyAlignment="1">
      <alignment horizontal="right"/>
    </xf>
    <xf numFmtId="2" fontId="22" fillId="0" borderId="52" xfId="1" applyNumberFormat="1" applyFont="1" applyFill="1" applyBorder="1" applyAlignment="1" applyProtection="1">
      <alignment horizontal="center"/>
      <protection locked="0"/>
    </xf>
    <xf numFmtId="2" fontId="22" fillId="0" borderId="50" xfId="1" applyNumberFormat="1" applyFont="1" applyFill="1" applyBorder="1" applyAlignment="1" applyProtection="1">
      <alignment horizontal="center"/>
      <protection locked="0"/>
    </xf>
    <xf numFmtId="49" fontId="79" fillId="0" borderId="52" xfId="0" applyNumberFormat="1" applyFont="1" applyFill="1" applyBorder="1" applyAlignment="1" applyProtection="1">
      <alignment horizontal="center"/>
      <protection locked="0"/>
    </xf>
    <xf numFmtId="49" fontId="79" fillId="0" borderId="50" xfId="0" applyNumberFormat="1" applyFont="1" applyFill="1" applyBorder="1" applyAlignment="1" applyProtection="1">
      <alignment horizontal="center"/>
      <protection locked="0"/>
    </xf>
    <xf numFmtId="2" fontId="78" fillId="0" borderId="52" xfId="1" applyNumberFormat="1" applyFont="1" applyFill="1" applyBorder="1" applyAlignment="1" applyProtection="1">
      <alignment horizontal="center"/>
      <protection locked="0"/>
    </xf>
    <xf numFmtId="2" fontId="78" fillId="0" borderId="50" xfId="1" applyNumberFormat="1" applyFont="1" applyFill="1" applyBorder="1" applyAlignment="1" applyProtection="1">
      <alignment horizontal="center"/>
      <protection locked="0"/>
    </xf>
    <xf numFmtId="0" fontId="49" fillId="14" borderId="25" xfId="0" applyFont="1" applyFill="1" applyBorder="1" applyAlignment="1" applyProtection="1">
      <alignment horizontal="center"/>
      <protection locked="0"/>
    </xf>
    <xf numFmtId="0" fontId="49" fillId="14" borderId="27" xfId="0" applyFont="1" applyFill="1" applyBorder="1" applyAlignment="1" applyProtection="1">
      <alignment horizontal="center"/>
      <protection locked="0"/>
    </xf>
    <xf numFmtId="0" fontId="66" fillId="0" borderId="40" xfId="0" applyFont="1" applyBorder="1" applyAlignment="1">
      <alignment horizontal="center" wrapText="1"/>
    </xf>
    <xf numFmtId="0" fontId="22" fillId="8" borderId="52" xfId="0" applyFont="1" applyFill="1" applyBorder="1" applyAlignment="1" applyProtection="1">
      <alignment horizontal="center" vertical="center" wrapText="1"/>
    </xf>
    <xf numFmtId="0" fontId="0" fillId="0" borderId="50" xfId="0" applyFont="1" applyBorder="1" applyAlignment="1" applyProtection="1"/>
    <xf numFmtId="0" fontId="0" fillId="0" borderId="50" xfId="0" applyBorder="1" applyAlignment="1" applyProtection="1"/>
    <xf numFmtId="0" fontId="0" fillId="0" borderId="50" xfId="0" applyBorder="1" applyAlignment="1" applyProtection="1">
      <alignment horizontal="center" vertical="center" wrapText="1"/>
    </xf>
    <xf numFmtId="0" fontId="22" fillId="8" borderId="52" xfId="0" applyFont="1" applyFill="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4" fontId="22" fillId="8" borderId="52" xfId="0" applyNumberFormat="1" applyFont="1" applyFill="1" applyBorder="1" applyAlignment="1" applyProtection="1">
      <alignment horizontal="center" vertical="center" wrapText="1"/>
      <protection locked="0"/>
    </xf>
    <xf numFmtId="4" fontId="22" fillId="8" borderId="50" xfId="0" applyNumberFormat="1" applyFont="1" applyFill="1" applyBorder="1" applyAlignment="1" applyProtection="1">
      <alignment horizontal="center" vertical="center" wrapText="1"/>
      <protection locked="0"/>
    </xf>
    <xf numFmtId="2" fontId="22" fillId="8" borderId="52" xfId="0" applyNumberFormat="1" applyFont="1" applyFill="1" applyBorder="1" applyAlignment="1" applyProtection="1">
      <alignment horizontal="center" vertical="center" wrapText="1"/>
      <protection locked="0"/>
    </xf>
    <xf numFmtId="2" fontId="22" fillId="8" borderId="50" xfId="0" applyNumberFormat="1" applyFont="1" applyFill="1" applyBorder="1" applyAlignment="1" applyProtection="1">
      <alignment horizontal="center" vertical="center" wrapText="1"/>
      <protection locked="0"/>
    </xf>
    <xf numFmtId="49" fontId="25" fillId="0" borderId="52" xfId="0" applyNumberFormat="1" applyFont="1" applyFill="1" applyBorder="1" applyAlignment="1" applyProtection="1">
      <alignment horizontal="center"/>
      <protection locked="0"/>
    </xf>
    <xf numFmtId="49" fontId="25" fillId="0" borderId="50" xfId="0" applyNumberFormat="1" applyFont="1" applyFill="1" applyBorder="1" applyAlignment="1" applyProtection="1">
      <alignment horizontal="center"/>
      <protection locked="0"/>
    </xf>
    <xf numFmtId="0" fontId="11" fillId="2" borderId="17" xfId="0" applyFont="1" applyFill="1" applyBorder="1" applyAlignment="1"/>
    <xf numFmtId="0" fontId="11" fillId="2" borderId="1" xfId="0" applyFont="1" applyFill="1" applyBorder="1" applyAlignment="1"/>
    <xf numFmtId="0" fontId="12" fillId="0" borderId="1" xfId="0" applyFont="1" applyBorder="1" applyAlignment="1"/>
    <xf numFmtId="0" fontId="13" fillId="2" borderId="1" xfId="0" applyFont="1" applyFill="1" applyBorder="1" applyAlignment="1"/>
    <xf numFmtId="0" fontId="11" fillId="2" borderId="15" xfId="0" applyFont="1" applyFill="1" applyBorder="1" applyAlignment="1"/>
    <xf numFmtId="0" fontId="11" fillId="0" borderId="15" xfId="0" applyFont="1" applyBorder="1" applyAlignment="1"/>
    <xf numFmtId="0" fontId="2" fillId="0" borderId="20" xfId="0" applyFont="1" applyBorder="1" applyAlignment="1">
      <alignment horizontal="center"/>
    </xf>
    <xf numFmtId="0" fontId="4" fillId="2" borderId="1" xfId="0" applyFont="1" applyFill="1" applyBorder="1" applyAlignment="1">
      <alignment horizontal="center"/>
    </xf>
    <xf numFmtId="0" fontId="2" fillId="0" borderId="71" xfId="0" applyFont="1" applyBorder="1" applyAlignment="1">
      <alignment horizontal="center"/>
    </xf>
    <xf numFmtId="0" fontId="10" fillId="2" borderId="1" xfId="0" applyFont="1" applyFill="1" applyBorder="1" applyAlignment="1"/>
    <xf numFmtId="0" fontId="2" fillId="0" borderId="0" xfId="0" applyFont="1" applyBorder="1" applyAlignment="1">
      <alignment horizontal="center"/>
    </xf>
    <xf numFmtId="0" fontId="0" fillId="2" borderId="1" xfId="0" applyFont="1" applyFill="1" applyBorder="1" applyAlignment="1"/>
    <xf numFmtId="0" fontId="0" fillId="0" borderId="1" xfId="0" applyBorder="1" applyAlignment="1"/>
    <xf numFmtId="0" fontId="0" fillId="0" borderId="13" xfId="0" applyBorder="1" applyAlignment="1"/>
    <xf numFmtId="0" fontId="8" fillId="2" borderId="1" xfId="0" applyFont="1" applyFill="1" applyBorder="1" applyAlignment="1"/>
    <xf numFmtId="0" fontId="9" fillId="2" borderId="14" xfId="0" applyFont="1" applyFill="1" applyBorder="1" applyAlignment="1"/>
    <xf numFmtId="0" fontId="9" fillId="2" borderId="1" xfId="0" applyFont="1" applyFill="1" applyBorder="1" applyAlignment="1"/>
    <xf numFmtId="0" fontId="4" fillId="0" borderId="1" xfId="0" applyFont="1" applyBorder="1" applyAlignment="1"/>
    <xf numFmtId="0" fontId="3" fillId="2" borderId="1" xfId="0" applyFont="1" applyFill="1" applyBorder="1" applyAlignment="1"/>
    <xf numFmtId="0" fontId="2" fillId="0" borderId="70" xfId="0" applyFont="1" applyBorder="1" applyAlignment="1">
      <alignment horizontal="center"/>
    </xf>
    <xf numFmtId="49" fontId="0" fillId="0" borderId="1" xfId="0" applyNumberFormat="1" applyBorder="1" applyAlignment="1"/>
    <xf numFmtId="0" fontId="2" fillId="2" borderId="1" xfId="0" applyFont="1" applyFill="1" applyBorder="1" applyAlignment="1"/>
    <xf numFmtId="49" fontId="2" fillId="2" borderId="1" xfId="0" applyNumberFormat="1" applyFont="1" applyFill="1" applyBorder="1" applyAlignment="1"/>
    <xf numFmtId="0" fontId="1" fillId="2" borderId="15" xfId="0" applyFont="1" applyFill="1" applyBorder="1" applyAlignment="1">
      <alignment horizontal="center"/>
    </xf>
    <xf numFmtId="0" fontId="1" fillId="2" borderId="46" xfId="0" applyFont="1" applyFill="1" applyBorder="1" applyAlignment="1">
      <alignment horizontal="center"/>
    </xf>
    <xf numFmtId="0" fontId="1" fillId="2" borderId="12" xfId="0" applyFont="1" applyFill="1" applyBorder="1" applyAlignment="1">
      <alignment horizontal="center"/>
    </xf>
    <xf numFmtId="0" fontId="0" fillId="0" borderId="1" xfId="0" applyFont="1" applyBorder="1" applyAlignment="1"/>
  </cellXfs>
  <cellStyles count="6">
    <cellStyle name="Comma" xfId="5" builtinId="3"/>
    <cellStyle name="Currency" xfId="1" builtinId="4"/>
    <cellStyle name="Hyperlink" xfId="2" builtinId="8"/>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tmp"/><Relationship Id="rId7" Type="http://schemas.openxmlformats.org/officeDocument/2006/relationships/image" Target="../media/image11.tmp"/><Relationship Id="rId2" Type="http://schemas.openxmlformats.org/officeDocument/2006/relationships/image" Target="../media/image6.tmp"/><Relationship Id="rId1" Type="http://schemas.openxmlformats.org/officeDocument/2006/relationships/image" Target="../media/image5.tmp"/><Relationship Id="rId6" Type="http://schemas.openxmlformats.org/officeDocument/2006/relationships/image" Target="../media/image10.tmp"/><Relationship Id="rId5" Type="http://schemas.openxmlformats.org/officeDocument/2006/relationships/image" Target="../media/image9.tmp"/><Relationship Id="rId4" Type="http://schemas.openxmlformats.org/officeDocument/2006/relationships/image" Target="../media/image8.tmp"/></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998220</xdr:colOff>
      <xdr:row>0</xdr:row>
      <xdr:rowOff>0</xdr:rowOff>
    </xdr:from>
    <xdr:to>
      <xdr:col>11</xdr:col>
      <xdr:colOff>1569720</xdr:colOff>
      <xdr:row>2</xdr:row>
      <xdr:rowOff>182880</xdr:rowOff>
    </xdr:to>
    <xdr:pic>
      <xdr:nvPicPr>
        <xdr:cNvPr id="4258" name="Picture 1">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6360" y="0"/>
          <a:ext cx="5715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12</xdr:col>
          <xdr:colOff>38100</xdr:colOff>
          <xdr:row>33</xdr:row>
          <xdr:rowOff>2038350</xdr:rowOff>
        </xdr:to>
        <xdr:sp macro="" textlink="">
          <xdr:nvSpPr>
            <xdr:cNvPr id="4157" name="Object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1600200</xdr:rowOff>
        </xdr:from>
        <xdr:to>
          <xdr:col>12</xdr:col>
          <xdr:colOff>28575</xdr:colOff>
          <xdr:row>32</xdr:row>
          <xdr:rowOff>2419350</xdr:rowOff>
        </xdr:to>
        <xdr:sp macro="" textlink="">
          <xdr:nvSpPr>
            <xdr:cNvPr id="4200" name="Object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552450</xdr:rowOff>
        </xdr:from>
        <xdr:to>
          <xdr:col>11</xdr:col>
          <xdr:colOff>2114550</xdr:colOff>
          <xdr:row>32</xdr:row>
          <xdr:rowOff>0</xdr:rowOff>
        </xdr:to>
        <xdr:sp macro="" textlink="">
          <xdr:nvSpPr>
            <xdr:cNvPr id="4201" name="Object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42763</xdr:rowOff>
    </xdr:from>
    <xdr:to>
      <xdr:col>1</xdr:col>
      <xdr:colOff>533400</xdr:colOff>
      <xdr:row>2</xdr:row>
      <xdr:rowOff>152400</xdr:rowOff>
    </xdr:to>
    <xdr:pic>
      <xdr:nvPicPr>
        <xdr:cNvPr id="1895" name="Picture 1">
          <a:extLst>
            <a:ext uri="{FF2B5EF4-FFF2-40B4-BE49-F238E27FC236}">
              <a16:creationId xmlns:a16="http://schemas.microsoft.com/office/drawing/2014/main" id="{00000000-0008-0000-0100-000067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9913"/>
          <a:ext cx="485775" cy="366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205740</xdr:colOff>
          <xdr:row>18</xdr:row>
          <xdr:rowOff>121920</xdr:rowOff>
        </xdr:from>
        <xdr:to>
          <xdr:col>10</xdr:col>
          <xdr:colOff>464820</xdr:colOff>
          <xdr:row>18</xdr:row>
          <xdr:rowOff>342900</xdr:rowOff>
        </xdr:to>
        <xdr:grpSp>
          <xdr:nvGrpSpPr>
            <xdr:cNvPr id="1896" name="Group 4">
              <a:extLst>
                <a:ext uri="{FF2B5EF4-FFF2-40B4-BE49-F238E27FC236}">
                  <a16:creationId xmlns:a16="http://schemas.microsoft.com/office/drawing/2014/main" id="{00000000-0008-0000-0100-000068070000}"/>
                </a:ext>
              </a:extLst>
            </xdr:cNvPr>
            <xdr:cNvGrpSpPr>
              <a:grpSpLocks/>
            </xdr:cNvGrpSpPr>
          </xdr:nvGrpSpPr>
          <xdr:grpSpPr bwMode="auto">
            <a:xfrm>
              <a:off x="5701665" y="3779520"/>
              <a:ext cx="1421130" cy="220980"/>
              <a:chOff x="5459463" y="3037026"/>
              <a:chExt cx="1144576" cy="222261"/>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5459463" y="3037026"/>
                <a:ext cx="304801" cy="21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6175415" y="3038628"/>
                <a:ext cx="428624" cy="2206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182880</xdr:colOff>
          <xdr:row>8</xdr:row>
          <xdr:rowOff>0</xdr:rowOff>
        </xdr:from>
        <xdr:to>
          <xdr:col>10</xdr:col>
          <xdr:colOff>464820</xdr:colOff>
          <xdr:row>8</xdr:row>
          <xdr:rowOff>167640</xdr:rowOff>
        </xdr:to>
        <xdr:grpSp>
          <xdr:nvGrpSpPr>
            <xdr:cNvPr id="1897" name="Group 12">
              <a:extLst>
                <a:ext uri="{FF2B5EF4-FFF2-40B4-BE49-F238E27FC236}">
                  <a16:creationId xmlns:a16="http://schemas.microsoft.com/office/drawing/2014/main" id="{00000000-0008-0000-0100-000069070000}"/>
                </a:ext>
              </a:extLst>
            </xdr:cNvPr>
            <xdr:cNvGrpSpPr>
              <a:grpSpLocks/>
            </xdr:cNvGrpSpPr>
          </xdr:nvGrpSpPr>
          <xdr:grpSpPr bwMode="auto">
            <a:xfrm>
              <a:off x="5678805" y="1581150"/>
              <a:ext cx="1443990" cy="167640"/>
              <a:chOff x="5459483" y="1465255"/>
              <a:chExt cx="1144605" cy="222272"/>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5459483" y="1465255"/>
                <a:ext cx="304794"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6175465" y="1466866"/>
                <a:ext cx="428623" cy="2206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7</xdr:row>
          <xdr:rowOff>30480</xdr:rowOff>
        </xdr:from>
        <xdr:to>
          <xdr:col>4</xdr:col>
          <xdr:colOff>670560</xdr:colOff>
          <xdr:row>7</xdr:row>
          <xdr:rowOff>274320</xdr:rowOff>
        </xdr:to>
        <xdr:grpSp>
          <xdr:nvGrpSpPr>
            <xdr:cNvPr id="1898" name="Group 2">
              <a:extLst>
                <a:ext uri="{FF2B5EF4-FFF2-40B4-BE49-F238E27FC236}">
                  <a16:creationId xmlns:a16="http://schemas.microsoft.com/office/drawing/2014/main" id="{00000000-0008-0000-0100-00006A070000}"/>
                </a:ext>
              </a:extLst>
            </xdr:cNvPr>
            <xdr:cNvGrpSpPr>
              <a:grpSpLocks/>
            </xdr:cNvGrpSpPr>
          </xdr:nvGrpSpPr>
          <xdr:grpSpPr bwMode="auto">
            <a:xfrm>
              <a:off x="1628775" y="1287780"/>
              <a:ext cx="1194435" cy="243840"/>
              <a:chOff x="1576392" y="1171556"/>
              <a:chExt cx="1606552" cy="220887"/>
            </a:xfrm>
          </xdr:grpSpPr>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1576392" y="1171556"/>
                <a:ext cx="773115"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2413006" y="1179721"/>
                <a:ext cx="769938" cy="212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106680</xdr:colOff>
          <xdr:row>47</xdr:row>
          <xdr:rowOff>30480</xdr:rowOff>
        </xdr:from>
        <xdr:to>
          <xdr:col>6</xdr:col>
          <xdr:colOff>388620</xdr:colOff>
          <xdr:row>48</xdr:row>
          <xdr:rowOff>152400</xdr:rowOff>
        </xdr:to>
        <xdr:grpSp>
          <xdr:nvGrpSpPr>
            <xdr:cNvPr id="1899" name="Group 20">
              <a:extLst>
                <a:ext uri="{FF2B5EF4-FFF2-40B4-BE49-F238E27FC236}">
                  <a16:creationId xmlns:a16="http://schemas.microsoft.com/office/drawing/2014/main" id="{00000000-0008-0000-0100-00006B070000}"/>
                </a:ext>
              </a:extLst>
            </xdr:cNvPr>
            <xdr:cNvGrpSpPr>
              <a:grpSpLocks/>
            </xdr:cNvGrpSpPr>
          </xdr:nvGrpSpPr>
          <xdr:grpSpPr bwMode="auto">
            <a:xfrm>
              <a:off x="3040380" y="10098405"/>
              <a:ext cx="948690" cy="293370"/>
              <a:chOff x="5459408" y="1465290"/>
              <a:chExt cx="1144557" cy="222216"/>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5459408" y="1465290"/>
                <a:ext cx="304799"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6175340" y="1466844"/>
                <a:ext cx="428625" cy="2206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365760</xdr:colOff>
          <xdr:row>62</xdr:row>
          <xdr:rowOff>15240</xdr:rowOff>
        </xdr:from>
        <xdr:to>
          <xdr:col>6</xdr:col>
          <xdr:colOff>563880</xdr:colOff>
          <xdr:row>63</xdr:row>
          <xdr:rowOff>0</xdr:rowOff>
        </xdr:to>
        <xdr:grpSp>
          <xdr:nvGrpSpPr>
            <xdr:cNvPr id="1900" name="Group 23">
              <a:extLst>
                <a:ext uri="{FF2B5EF4-FFF2-40B4-BE49-F238E27FC236}">
                  <a16:creationId xmlns:a16="http://schemas.microsoft.com/office/drawing/2014/main" id="{00000000-0008-0000-0100-00006C070000}"/>
                </a:ext>
              </a:extLst>
            </xdr:cNvPr>
            <xdr:cNvGrpSpPr>
              <a:grpSpLocks/>
            </xdr:cNvGrpSpPr>
          </xdr:nvGrpSpPr>
          <xdr:grpSpPr bwMode="auto">
            <a:xfrm>
              <a:off x="3299460" y="13254990"/>
              <a:ext cx="864870" cy="184785"/>
              <a:chOff x="5459400" y="1465237"/>
              <a:chExt cx="1144591" cy="222258"/>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5459400" y="1465237"/>
                <a:ext cx="30479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6175364" y="1466832"/>
                <a:ext cx="428627" cy="220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182880</xdr:colOff>
          <xdr:row>9</xdr:row>
          <xdr:rowOff>76200</xdr:rowOff>
        </xdr:from>
        <xdr:to>
          <xdr:col>10</xdr:col>
          <xdr:colOff>510540</xdr:colOff>
          <xdr:row>10</xdr:row>
          <xdr:rowOff>0</xdr:rowOff>
        </xdr:to>
        <xdr:grpSp>
          <xdr:nvGrpSpPr>
            <xdr:cNvPr id="1901" name="Group 21">
              <a:extLst>
                <a:ext uri="{FF2B5EF4-FFF2-40B4-BE49-F238E27FC236}">
                  <a16:creationId xmlns:a16="http://schemas.microsoft.com/office/drawing/2014/main" id="{00000000-0008-0000-0100-00006D070000}"/>
                </a:ext>
              </a:extLst>
            </xdr:cNvPr>
            <xdr:cNvGrpSpPr>
              <a:grpSpLocks/>
            </xdr:cNvGrpSpPr>
          </xdr:nvGrpSpPr>
          <xdr:grpSpPr bwMode="auto">
            <a:xfrm>
              <a:off x="5678805" y="1895475"/>
              <a:ext cx="1489710" cy="171450"/>
              <a:chOff x="5459399" y="1465254"/>
              <a:chExt cx="1144574" cy="222268"/>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5459399" y="1465254"/>
                <a:ext cx="304799"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6175351" y="1466859"/>
                <a:ext cx="428622" cy="220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0</xdr:rowOff>
        </xdr:from>
        <xdr:to>
          <xdr:col>9</xdr:col>
          <xdr:colOff>295275</xdr:colOff>
          <xdr:row>39</xdr:row>
          <xdr:rowOff>200025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266700</xdr:colOff>
      <xdr:row>42</xdr:row>
      <xdr:rowOff>171450</xdr:rowOff>
    </xdr:from>
    <xdr:to>
      <xdr:col>9</xdr:col>
      <xdr:colOff>533400</xdr:colOff>
      <xdr:row>43</xdr:row>
      <xdr:rowOff>104775</xdr:rowOff>
    </xdr:to>
    <xdr:sp macro="" textlink="">
      <xdr:nvSpPr>
        <xdr:cNvPr id="2" name="Rectangle 1">
          <a:extLst>
            <a:ext uri="{FF2B5EF4-FFF2-40B4-BE49-F238E27FC236}">
              <a16:creationId xmlns:a16="http://schemas.microsoft.com/office/drawing/2014/main" id="{00000000-0008-0000-0300-000002000000}"/>
            </a:ext>
          </a:extLst>
        </xdr:cNvPr>
        <xdr:cNvSpPr/>
      </xdr:nvSpPr>
      <xdr:spPr bwMode="auto">
        <a:xfrm>
          <a:off x="6686550" y="8448675"/>
          <a:ext cx="266700" cy="123825"/>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92</xdr:row>
      <xdr:rowOff>140749</xdr:rowOff>
    </xdr:from>
    <xdr:to>
      <xdr:col>11</xdr:col>
      <xdr:colOff>590550</xdr:colOff>
      <xdr:row>144</xdr:row>
      <xdr:rowOff>1126</xdr:rowOff>
    </xdr:to>
    <xdr:pic>
      <xdr:nvPicPr>
        <xdr:cNvPr id="3" name="Picture 2" descr="Screen Clippi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037849"/>
          <a:ext cx="7296150" cy="8318577"/>
        </a:xfrm>
        <a:prstGeom prst="rect">
          <a:avLst/>
        </a:prstGeom>
      </xdr:spPr>
    </xdr:pic>
    <xdr:clientData/>
  </xdr:twoCellAnchor>
  <xdr:twoCellAnchor editAs="oneCell">
    <xdr:from>
      <xdr:col>0</xdr:col>
      <xdr:colOff>0</xdr:colOff>
      <xdr:row>143</xdr:row>
      <xdr:rowOff>180975</xdr:rowOff>
    </xdr:from>
    <xdr:to>
      <xdr:col>6</xdr:col>
      <xdr:colOff>10037</xdr:colOff>
      <xdr:row>146</xdr:row>
      <xdr:rowOff>38153</xdr:rowOff>
    </xdr:to>
    <xdr:pic>
      <xdr:nvPicPr>
        <xdr:cNvPr id="5" name="Picture 4" descr="Screen Clippi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3336250"/>
          <a:ext cx="3667637" cy="381053"/>
        </a:xfrm>
        <a:prstGeom prst="rect">
          <a:avLst/>
        </a:prstGeom>
      </xdr:spPr>
    </xdr:pic>
    <xdr:clientData/>
  </xdr:twoCellAnchor>
  <xdr:twoCellAnchor editAs="oneCell">
    <xdr:from>
      <xdr:col>0</xdr:col>
      <xdr:colOff>0</xdr:colOff>
      <xdr:row>146</xdr:row>
      <xdr:rowOff>0</xdr:rowOff>
    </xdr:from>
    <xdr:to>
      <xdr:col>11</xdr:col>
      <xdr:colOff>600075</xdr:colOff>
      <xdr:row>154</xdr:row>
      <xdr:rowOff>19233</xdr:rowOff>
    </xdr:to>
    <xdr:pic>
      <xdr:nvPicPr>
        <xdr:cNvPr id="14" name="Picture 13" descr="Screen Clipping">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3679150"/>
          <a:ext cx="7305675" cy="1314633"/>
        </a:xfrm>
        <a:prstGeom prst="rect">
          <a:avLst/>
        </a:prstGeom>
      </xdr:spPr>
    </xdr:pic>
    <xdr:clientData/>
  </xdr:twoCellAnchor>
  <xdr:twoCellAnchor editAs="oneCell">
    <xdr:from>
      <xdr:col>0</xdr:col>
      <xdr:colOff>0</xdr:colOff>
      <xdr:row>52</xdr:row>
      <xdr:rowOff>0</xdr:rowOff>
    </xdr:from>
    <xdr:to>
      <xdr:col>11</xdr:col>
      <xdr:colOff>477252</xdr:colOff>
      <xdr:row>93</xdr:row>
      <xdr:rowOff>927</xdr:rowOff>
    </xdr:to>
    <xdr:pic>
      <xdr:nvPicPr>
        <xdr:cNvPr id="4" name="Picture 3" descr="Screen Clippi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8420100"/>
          <a:ext cx="7182852" cy="6639852"/>
        </a:xfrm>
        <a:prstGeom prst="rect">
          <a:avLst/>
        </a:prstGeom>
      </xdr:spPr>
    </xdr:pic>
    <xdr:clientData/>
  </xdr:twoCellAnchor>
  <xdr:twoCellAnchor editAs="oneCell">
    <xdr:from>
      <xdr:col>0</xdr:col>
      <xdr:colOff>0</xdr:colOff>
      <xdr:row>171</xdr:row>
      <xdr:rowOff>76200</xdr:rowOff>
    </xdr:from>
    <xdr:to>
      <xdr:col>11</xdr:col>
      <xdr:colOff>238125</xdr:colOff>
      <xdr:row>182</xdr:row>
      <xdr:rowOff>66675</xdr:rowOff>
    </xdr:to>
    <xdr:pic>
      <xdr:nvPicPr>
        <xdr:cNvPr id="16" name="Picture 15" descr="Screen Clipping">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7803475"/>
          <a:ext cx="6943725" cy="1771650"/>
        </a:xfrm>
        <a:prstGeom prst="rect">
          <a:avLst/>
        </a:prstGeom>
      </xdr:spPr>
    </xdr:pic>
    <xdr:clientData/>
  </xdr:twoCellAnchor>
  <xdr:twoCellAnchor editAs="oneCell">
    <xdr:from>
      <xdr:col>0</xdr:col>
      <xdr:colOff>19050</xdr:colOff>
      <xdr:row>157</xdr:row>
      <xdr:rowOff>76200</xdr:rowOff>
    </xdr:from>
    <xdr:to>
      <xdr:col>9</xdr:col>
      <xdr:colOff>581025</xdr:colOff>
      <xdr:row>170</xdr:row>
      <xdr:rowOff>142875</xdr:rowOff>
    </xdr:to>
    <xdr:pic>
      <xdr:nvPicPr>
        <xdr:cNvPr id="19" name="Picture 18" descr="Screen Clipping">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050" y="25536525"/>
          <a:ext cx="6048375" cy="2171700"/>
        </a:xfrm>
        <a:prstGeom prst="rect">
          <a:avLst/>
        </a:prstGeom>
      </xdr:spPr>
    </xdr:pic>
    <xdr:clientData/>
  </xdr:twoCellAnchor>
  <xdr:twoCellAnchor>
    <xdr:from>
      <xdr:col>0</xdr:col>
      <xdr:colOff>0</xdr:colOff>
      <xdr:row>178</xdr:row>
      <xdr:rowOff>0</xdr:rowOff>
    </xdr:from>
    <xdr:to>
      <xdr:col>1</xdr:col>
      <xdr:colOff>152400</xdr:colOff>
      <xdr:row>179</xdr:row>
      <xdr:rowOff>19050</xdr:rowOff>
    </xdr:to>
    <xdr:sp macro="" textlink="">
      <xdr:nvSpPr>
        <xdr:cNvPr id="20" name="Rectangle 19">
          <a:extLst>
            <a:ext uri="{FF2B5EF4-FFF2-40B4-BE49-F238E27FC236}">
              <a16:creationId xmlns:a16="http://schemas.microsoft.com/office/drawing/2014/main" id="{00000000-0008-0000-0400-000014000000}"/>
            </a:ext>
          </a:extLst>
        </xdr:cNvPr>
        <xdr:cNvSpPr/>
      </xdr:nvSpPr>
      <xdr:spPr bwMode="auto">
        <a:xfrm>
          <a:off x="0" y="28860750"/>
          <a:ext cx="762000" cy="180975"/>
        </a:xfrm>
        <a:prstGeom prst="rect">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6</xdr:col>
      <xdr:colOff>447675</xdr:colOff>
      <xdr:row>178</xdr:row>
      <xdr:rowOff>19050</xdr:rowOff>
    </xdr:from>
    <xdr:to>
      <xdr:col>7</xdr:col>
      <xdr:colOff>219075</xdr:colOff>
      <xdr:row>179</xdr:row>
      <xdr:rowOff>0</xdr:rowOff>
    </xdr:to>
    <xdr:sp macro="" textlink="">
      <xdr:nvSpPr>
        <xdr:cNvPr id="21" name="Rectangle 20">
          <a:extLst>
            <a:ext uri="{FF2B5EF4-FFF2-40B4-BE49-F238E27FC236}">
              <a16:creationId xmlns:a16="http://schemas.microsoft.com/office/drawing/2014/main" id="{00000000-0008-0000-0400-000015000000}"/>
            </a:ext>
          </a:extLst>
        </xdr:cNvPr>
        <xdr:cNvSpPr/>
      </xdr:nvSpPr>
      <xdr:spPr bwMode="auto">
        <a:xfrm>
          <a:off x="4105275" y="28879800"/>
          <a:ext cx="381000" cy="142875"/>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9</xdr:col>
      <xdr:colOff>428625</xdr:colOff>
      <xdr:row>178</xdr:row>
      <xdr:rowOff>19050</xdr:rowOff>
    </xdr:from>
    <xdr:to>
      <xdr:col>10</xdr:col>
      <xdr:colOff>85725</xdr:colOff>
      <xdr:row>178</xdr:row>
      <xdr:rowOff>142875</xdr:rowOff>
    </xdr:to>
    <xdr:sp macro="" textlink="">
      <xdr:nvSpPr>
        <xdr:cNvPr id="22" name="Rectangle 21">
          <a:extLst>
            <a:ext uri="{FF2B5EF4-FFF2-40B4-BE49-F238E27FC236}">
              <a16:creationId xmlns:a16="http://schemas.microsoft.com/office/drawing/2014/main" id="{00000000-0008-0000-0400-000016000000}"/>
            </a:ext>
          </a:extLst>
        </xdr:cNvPr>
        <xdr:cNvSpPr/>
      </xdr:nvSpPr>
      <xdr:spPr bwMode="auto">
        <a:xfrm>
          <a:off x="5915025" y="28879800"/>
          <a:ext cx="266700" cy="123825"/>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66675</xdr:colOff>
      <xdr:row>165</xdr:row>
      <xdr:rowOff>38100</xdr:rowOff>
    </xdr:from>
    <xdr:to>
      <xdr:col>1</xdr:col>
      <xdr:colOff>152400</xdr:colOff>
      <xdr:row>166</xdr:row>
      <xdr:rowOff>47625</xdr:rowOff>
    </xdr:to>
    <xdr:sp macro="" textlink="">
      <xdr:nvSpPr>
        <xdr:cNvPr id="23" name="Rectangle 22">
          <a:extLst>
            <a:ext uri="{FF2B5EF4-FFF2-40B4-BE49-F238E27FC236}">
              <a16:creationId xmlns:a16="http://schemas.microsoft.com/office/drawing/2014/main" id="{00000000-0008-0000-0400-000017000000}"/>
            </a:ext>
          </a:extLst>
        </xdr:cNvPr>
        <xdr:cNvSpPr/>
      </xdr:nvSpPr>
      <xdr:spPr bwMode="auto">
        <a:xfrm>
          <a:off x="66675" y="26793825"/>
          <a:ext cx="695325" cy="171450"/>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solidFill>
              <a:srgbClr val="FF0000"/>
            </a:solidFill>
          </a:endParaRPr>
        </a:p>
      </xdr:txBody>
    </xdr:sp>
    <xdr:clientData/>
  </xdr:twoCellAnchor>
  <xdr:twoCellAnchor>
    <xdr:from>
      <xdr:col>4</xdr:col>
      <xdr:colOff>561975</xdr:colOff>
      <xdr:row>165</xdr:row>
      <xdr:rowOff>38100</xdr:rowOff>
    </xdr:from>
    <xdr:to>
      <xdr:col>8</xdr:col>
      <xdr:colOff>523875</xdr:colOff>
      <xdr:row>166</xdr:row>
      <xdr:rowOff>19050</xdr:rowOff>
    </xdr:to>
    <xdr:sp macro="" textlink="">
      <xdr:nvSpPr>
        <xdr:cNvPr id="24" name="Rectangle 23">
          <a:extLst>
            <a:ext uri="{FF2B5EF4-FFF2-40B4-BE49-F238E27FC236}">
              <a16:creationId xmlns:a16="http://schemas.microsoft.com/office/drawing/2014/main" id="{00000000-0008-0000-0400-000018000000}"/>
            </a:ext>
          </a:extLst>
        </xdr:cNvPr>
        <xdr:cNvSpPr/>
      </xdr:nvSpPr>
      <xdr:spPr bwMode="auto">
        <a:xfrm>
          <a:off x="3000375" y="26793825"/>
          <a:ext cx="2400300" cy="142875"/>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0</xdr:colOff>
      <xdr:row>0</xdr:row>
      <xdr:rowOff>0</xdr:rowOff>
    </xdr:from>
    <xdr:to>
      <xdr:col>12</xdr:col>
      <xdr:colOff>467811</xdr:colOff>
      <xdr:row>44</xdr:row>
      <xdr:rowOff>994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0"/>
          <a:ext cx="7783011" cy="71256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o.georgia.gov/sites/sao.georgia.gov/files/imported/vgn/images/portal/cit_1210/9/13/173794572SOG%20Hotel%20Tax%20Exempt%20form.pdf" TargetMode="External"/><Relationship Id="rId13" Type="http://schemas.openxmlformats.org/officeDocument/2006/relationships/printerSettings" Target="../printerSettings/printerSettings1.bin"/><Relationship Id="rId18" Type="http://schemas.openxmlformats.org/officeDocument/2006/relationships/package" Target="../embeddings/Microsoft_Word_Document1.docx"/><Relationship Id="rId3" Type="http://schemas.openxmlformats.org/officeDocument/2006/relationships/hyperlink" Target="http://www.gsa.gov/portal/content/104877" TargetMode="External"/><Relationship Id="rId21" Type="http://schemas.openxmlformats.org/officeDocument/2006/relationships/image" Target="../media/image3.emf"/><Relationship Id="rId7" Type="http://schemas.openxmlformats.org/officeDocument/2006/relationships/hyperlink" Target="http://tools.finance.gsu.edu/files/gravity_forms/5-3d52bd49f73aae55cbc90758500213d9/2013/02/HotelTaxExempt.pdf" TargetMode="External"/><Relationship Id="rId12" Type="http://schemas.openxmlformats.org/officeDocument/2006/relationships/hyperlink" Target="http://tools.finance.gsu.edu/files/gravity_forms/4-8e07dc847fdf28f377a979c5da20e99e/2016/07/SOG_Statewide_Travel_Policy-Effective030116.pdf" TargetMode="External"/><Relationship Id="rId17" Type="http://schemas.openxmlformats.org/officeDocument/2006/relationships/image" Target="../media/image1.emf"/><Relationship Id="rId2" Type="http://schemas.openxmlformats.org/officeDocument/2006/relationships/hyperlink" Target="http://sao.georgia.gov/sites/sao.georgia.gov/files/related_files/site_page/SOG%20Statewide%20Travel%20Policy%20012414.pdf" TargetMode="External"/><Relationship Id="rId16" Type="http://schemas.openxmlformats.org/officeDocument/2006/relationships/package" Target="../embeddings/Microsoft_Word_Document.docx"/><Relationship Id="rId20" Type="http://schemas.openxmlformats.org/officeDocument/2006/relationships/package" Target="../embeddings/Microsoft_Word_Document2.docx"/><Relationship Id="rId1" Type="http://schemas.openxmlformats.org/officeDocument/2006/relationships/hyperlink" Target="http://sao.georgia.gov/sites/sao.georgia.gov/files/imported/vgn/images/portal/cit_1210/11/62/174416160SOG_Meal_Allowances_082011.pdf" TargetMode="External"/><Relationship Id="rId6" Type="http://schemas.openxmlformats.org/officeDocument/2006/relationships/hyperlink" Target="http://finance.gsu.edu/approval-for-travel/" TargetMode="External"/><Relationship Id="rId11" Type="http://schemas.openxmlformats.org/officeDocument/2006/relationships/hyperlink" Target="http://tools.finance.gsu.edu/files/gravity_forms/5-3d52bd49f73aae55cbc90758500213d9/2016/04/HotelTaxExempt.pdf" TargetMode="External"/><Relationship Id="rId5" Type="http://schemas.openxmlformats.org/officeDocument/2006/relationships/hyperlink" Target="http://tools.finance.gsu.edu/files/gravity_forms/4-8e07dc847fdf28f377a979c5da20e99e/2014/02/Travel-ReportingandPayments.pdf" TargetMode="External"/><Relationship Id="rId15" Type="http://schemas.openxmlformats.org/officeDocument/2006/relationships/vmlDrawing" Target="../drawings/vmlDrawing1.vml"/><Relationship Id="rId10" Type="http://schemas.openxmlformats.org/officeDocument/2006/relationships/hyperlink" Target="http://tools.finance.gsu.edu/files/gravity_forms/4-8e07dc847fdf28f377a979c5da20e99e/2014/02/ImportantInformationaboutTravelReporting.pdf" TargetMode="External"/><Relationship Id="rId19" Type="http://schemas.openxmlformats.org/officeDocument/2006/relationships/image" Target="../media/image2.emf"/><Relationship Id="rId4" Type="http://schemas.openxmlformats.org/officeDocument/2006/relationships/hyperlink" Target="mailto:accountspayable@gsu.edu" TargetMode="External"/><Relationship Id="rId9" Type="http://schemas.openxmlformats.org/officeDocument/2006/relationships/hyperlink" Target="http://www.gsa.gov/portal/content/104877"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ssl.doas.state.ga.us/vehcostcomp/" TargetMode="External"/><Relationship Id="rId21" Type="http://schemas.openxmlformats.org/officeDocument/2006/relationships/ctrlProp" Target="../ctrlProps/ctrlProp11.xml"/><Relationship Id="rId7" Type="http://schemas.openxmlformats.org/officeDocument/2006/relationships/hyperlink" Target="http://tools.finance.gsu.edu/files/gravity_forms/5-3d52bd49f73aae55cbc90758500213d9/Desktop/GSU%20Campus2Campus.pdf"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s://sao.georgia.gov/state-travel-policy" TargetMode="External"/><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www.gsa.gov/portal/category/21287" TargetMode="External"/><Relationship Id="rId6" Type="http://schemas.openxmlformats.org/officeDocument/2006/relationships/hyperlink" Target="http://tools.finance.gsu.edu/files/gravity_forms/4-8e07dc847fdf28f377a979c5da20e99e/2016/10/CampustoCampusMileage.pdf" TargetMode="External"/><Relationship Id="rId11" Type="http://schemas.openxmlformats.org/officeDocument/2006/relationships/ctrlProp" Target="../ctrlProps/ctrlProp1.xml"/><Relationship Id="rId5" Type="http://schemas.openxmlformats.org/officeDocument/2006/relationships/hyperlink" Target="http://ssl.doas.state.ga.us/vehcostcomp/" TargetMode="Externa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vmlDrawing" Target="../drawings/vmlDrawing2.vml"/><Relationship Id="rId19" Type="http://schemas.openxmlformats.org/officeDocument/2006/relationships/ctrlProp" Target="../ctrlProps/ctrlProp9.xml"/><Relationship Id="rId4" Type="http://schemas.openxmlformats.org/officeDocument/2006/relationships/hyperlink" Target="http://sao.georgia.gov/sites/sao.georgia.gov/files/related_files/site_page/SOG%20Meal%20Allowances%202014.pdf" TargetMode="External"/><Relationship Id="rId9" Type="http://schemas.openxmlformats.org/officeDocument/2006/relationships/drawing" Target="../drawings/drawing2.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l.doas.state.ga.us/vehcostcomp/" TargetMode="External"/><Relationship Id="rId1" Type="http://schemas.openxmlformats.org/officeDocument/2006/relationships/hyperlink" Target="http://tools.finance.gsu.edu/files/gravity_forms/4-8e07dc847fdf28f377a979c5da20e99e/2016/10/CampustoCampusMileage.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l.doas.state.ga.us/vehcostcomp/" TargetMode="External"/><Relationship Id="rId1" Type="http://schemas.openxmlformats.org/officeDocument/2006/relationships/hyperlink" Target="http://tools.finance.gsu.edu/files/gravity_forms/4-8e07dc847fdf28f377a979c5da20e99e/2016/10/CampustoCampusMileage.pd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na01.safelinks.protection.outlook.com/?url=https%3A%2F%2Fcdnapisec.kaltura.com%2Findex.php%2Fextwidget%2Fpreview%2Fpartner_id%2F1959611%2Fuiconf_id%2F31355121%2Fentry_id%2F1_nlreq6kx%2Fembed%2Fdynamic&amp;data=02%7C01%7Cmstandifer%40gsu.edu%7Cae8cea83091c47bd393c08d5dc4b5fa9%7C515ad73d8d5e4169895c9789dc742a70%7C0%7C0%7C636657138630848664&amp;sdata=wO3xgC%2B%2BK8l0uLlR2gdxbgvTy0q%2B4er5NKGWrWNkAEQ%3D&amp;reserved=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60"/>
  <sheetViews>
    <sheetView zoomScale="110" zoomScaleNormal="110" workbookViewId="0">
      <selection activeCell="N16" sqref="N16"/>
    </sheetView>
  </sheetViews>
  <sheetFormatPr defaultRowHeight="12.75"/>
  <cols>
    <col min="1" max="1" width="1.140625" customWidth="1"/>
    <col min="2" max="2" width="3.85546875" customWidth="1"/>
    <col min="3" max="3" width="5.85546875" customWidth="1"/>
    <col min="4" max="5" width="7.5703125" customWidth="1"/>
    <col min="6" max="6" width="6.85546875" customWidth="1"/>
    <col min="7" max="10" width="6.140625" customWidth="1"/>
    <col min="11" max="11" width="3.42578125" customWidth="1"/>
    <col min="12" max="12" width="31" customWidth="1"/>
  </cols>
  <sheetData>
    <row r="1" spans="2:12" s="61" customFormat="1" ht="13.5"/>
    <row r="2" spans="2:12" s="61" customFormat="1" ht="21.75" customHeight="1">
      <c r="B2" s="69" t="s">
        <v>186</v>
      </c>
      <c r="C2" s="69"/>
      <c r="D2" s="69"/>
      <c r="E2" s="69"/>
      <c r="F2" s="69"/>
      <c r="G2" s="69"/>
      <c r="H2" s="69"/>
      <c r="I2" s="69"/>
      <c r="J2" s="69"/>
      <c r="K2" s="69"/>
    </row>
    <row r="3" spans="2:12" s="61" customFormat="1" ht="22.5" customHeight="1">
      <c r="B3" s="65"/>
      <c r="C3" s="65"/>
      <c r="D3" s="65"/>
      <c r="E3" s="65"/>
      <c r="F3" s="65"/>
      <c r="G3" s="65"/>
      <c r="H3" s="82" t="s">
        <v>185</v>
      </c>
      <c r="I3" s="65"/>
      <c r="J3" s="65"/>
      <c r="K3" s="65"/>
    </row>
    <row r="4" spans="2:12" s="81" customFormat="1" ht="22.5" customHeight="1">
      <c r="B4" s="70" t="s">
        <v>159</v>
      </c>
      <c r="C4" s="70"/>
      <c r="D4" s="70"/>
      <c r="E4" s="70"/>
      <c r="F4" s="80"/>
    </row>
    <row r="5" spans="2:12" s="81" customFormat="1" ht="45" customHeight="1">
      <c r="B5" s="80"/>
      <c r="C5" s="430" t="s">
        <v>137</v>
      </c>
      <c r="D5" s="432"/>
      <c r="E5" s="432"/>
      <c r="F5" s="432"/>
      <c r="G5" s="432"/>
      <c r="H5" s="432"/>
      <c r="I5" s="432"/>
      <c r="J5" s="432"/>
      <c r="K5" s="432"/>
      <c r="L5" s="432"/>
    </row>
    <row r="6" spans="2:12" s="81" customFormat="1" ht="14.25" customHeight="1">
      <c r="B6" s="70" t="s">
        <v>160</v>
      </c>
      <c r="C6" s="70"/>
      <c r="D6" s="70"/>
      <c r="E6" s="80"/>
    </row>
    <row r="7" spans="2:12" s="81" customFormat="1" ht="36" customHeight="1">
      <c r="B7" s="80"/>
      <c r="C7" s="430" t="s">
        <v>131</v>
      </c>
      <c r="D7" s="432"/>
      <c r="E7" s="432"/>
      <c r="F7" s="432"/>
      <c r="G7" s="432"/>
      <c r="H7" s="432"/>
      <c r="I7" s="432"/>
      <c r="J7" s="432"/>
      <c r="K7" s="432"/>
      <c r="L7" s="432"/>
    </row>
    <row r="8" spans="2:12" s="81" customFormat="1" ht="12" customHeight="1">
      <c r="B8" s="70" t="s">
        <v>4</v>
      </c>
      <c r="C8" s="83"/>
    </row>
    <row r="9" spans="2:12" s="81" customFormat="1" ht="18" customHeight="1">
      <c r="B9" s="80"/>
      <c r="C9" s="86" t="s">
        <v>132</v>
      </c>
      <c r="D9" s="80"/>
      <c r="E9" s="80"/>
      <c r="F9" s="80"/>
      <c r="G9" s="80"/>
      <c r="H9" s="80"/>
      <c r="I9" s="80"/>
      <c r="J9" s="80"/>
      <c r="K9" s="80"/>
    </row>
    <row r="10" spans="2:12" s="81" customFormat="1" ht="13.5" customHeight="1">
      <c r="B10" s="70" t="s">
        <v>161</v>
      </c>
      <c r="C10" s="70"/>
      <c r="D10" s="70"/>
      <c r="E10" s="85"/>
      <c r="F10" s="72"/>
      <c r="G10" s="72"/>
      <c r="H10" s="72"/>
      <c r="I10" s="72"/>
      <c r="J10" s="72"/>
      <c r="K10" s="72"/>
      <c r="L10" s="71"/>
    </row>
    <row r="11" spans="2:12" s="81" customFormat="1" ht="33.75" customHeight="1">
      <c r="B11" s="80"/>
      <c r="C11" s="430" t="s">
        <v>133</v>
      </c>
      <c r="D11" s="430"/>
      <c r="E11" s="430"/>
      <c r="F11" s="430"/>
      <c r="G11" s="430"/>
      <c r="H11" s="430"/>
      <c r="I11" s="430"/>
      <c r="J11" s="430"/>
      <c r="K11" s="430"/>
      <c r="L11" s="430"/>
    </row>
    <row r="12" spans="2:12" s="81" customFormat="1" ht="12" customHeight="1">
      <c r="B12" s="70" t="s">
        <v>202</v>
      </c>
      <c r="C12" s="83"/>
      <c r="D12" s="83"/>
    </row>
    <row r="13" spans="2:12" s="81" customFormat="1" ht="18" customHeight="1">
      <c r="B13" s="80"/>
      <c r="C13" s="115" t="s">
        <v>203</v>
      </c>
      <c r="D13" s="80"/>
      <c r="E13" s="80"/>
      <c r="F13" s="80"/>
      <c r="G13" s="80"/>
      <c r="H13" s="80"/>
      <c r="I13" s="80"/>
      <c r="J13" s="80"/>
      <c r="K13" s="80"/>
    </row>
    <row r="14" spans="2:12" s="81" customFormat="1" ht="18" customHeight="1">
      <c r="B14" s="73" t="s">
        <v>162</v>
      </c>
      <c r="C14" s="73"/>
      <c r="D14" s="83"/>
      <c r="L14" s="71"/>
    </row>
    <row r="15" spans="2:12" s="81" customFormat="1" ht="39.75" customHeight="1">
      <c r="B15" s="80"/>
      <c r="C15" s="87" t="s">
        <v>151</v>
      </c>
      <c r="D15" s="421" t="s">
        <v>189</v>
      </c>
      <c r="E15" s="417"/>
      <c r="F15" s="417"/>
      <c r="G15" s="417"/>
      <c r="H15" s="417"/>
      <c r="I15" s="417"/>
      <c r="J15" s="417"/>
      <c r="K15" s="417"/>
      <c r="L15" s="417"/>
    </row>
    <row r="16" spans="2:12" s="81" customFormat="1" ht="33" customHeight="1">
      <c r="B16" s="80"/>
      <c r="C16" s="87" t="s">
        <v>151</v>
      </c>
      <c r="D16" s="433" t="s">
        <v>152</v>
      </c>
      <c r="E16" s="417"/>
      <c r="F16" s="417"/>
      <c r="G16" s="417"/>
      <c r="H16" s="417"/>
      <c r="I16" s="417"/>
      <c r="J16" s="417"/>
      <c r="K16" s="417"/>
      <c r="L16" s="417"/>
    </row>
    <row r="17" spans="2:12" s="81" customFormat="1" ht="33" customHeight="1">
      <c r="B17" s="80"/>
      <c r="C17" s="87" t="s">
        <v>151</v>
      </c>
      <c r="D17" s="419" t="s">
        <v>190</v>
      </c>
      <c r="E17" s="417"/>
      <c r="F17" s="417"/>
      <c r="G17" s="417"/>
      <c r="H17" s="417"/>
      <c r="I17" s="417"/>
      <c r="J17" s="417"/>
      <c r="K17" s="417"/>
      <c r="L17" s="417"/>
    </row>
    <row r="18" spans="2:12" s="81" customFormat="1" ht="33" customHeight="1">
      <c r="B18" s="80"/>
      <c r="C18" s="87" t="s">
        <v>151</v>
      </c>
      <c r="D18" s="416" t="s">
        <v>204</v>
      </c>
      <c r="E18" s="417"/>
      <c r="F18" s="417"/>
      <c r="G18" s="417"/>
      <c r="H18" s="417"/>
      <c r="I18" s="417"/>
      <c r="J18" s="417"/>
      <c r="K18" s="417"/>
      <c r="L18" s="417"/>
    </row>
    <row r="19" spans="2:12" s="81" customFormat="1" ht="12" customHeight="1">
      <c r="B19" s="70" t="s">
        <v>205</v>
      </c>
      <c r="C19" s="83"/>
      <c r="D19" s="83"/>
    </row>
    <row r="20" spans="2:12" s="81" customFormat="1" ht="27.75" customHeight="1">
      <c r="B20" s="80"/>
      <c r="C20" s="418" t="s">
        <v>206</v>
      </c>
      <c r="D20" s="418"/>
      <c r="E20" s="418"/>
      <c r="F20" s="418"/>
      <c r="G20" s="418"/>
      <c r="H20" s="418"/>
      <c r="I20" s="418"/>
      <c r="J20" s="418"/>
      <c r="K20" s="418"/>
      <c r="L20" s="418"/>
    </row>
    <row r="21" spans="2:12" s="81" customFormat="1" ht="18" customHeight="1">
      <c r="B21" s="70" t="s">
        <v>163</v>
      </c>
      <c r="C21" s="70"/>
      <c r="D21" s="70"/>
      <c r="E21" s="70"/>
      <c r="F21" s="70"/>
      <c r="G21" s="70"/>
      <c r="H21" s="80"/>
      <c r="I21" s="80"/>
      <c r="J21" s="80"/>
      <c r="K21" s="80"/>
      <c r="L21" s="74"/>
    </row>
    <row r="22" spans="2:12" s="81" customFormat="1" ht="33" customHeight="1">
      <c r="B22" s="80"/>
      <c r="C22" s="430" t="s">
        <v>134</v>
      </c>
      <c r="D22" s="430"/>
      <c r="E22" s="430"/>
      <c r="F22" s="430"/>
      <c r="G22" s="430"/>
      <c r="H22" s="430"/>
      <c r="I22" s="430"/>
      <c r="J22" s="430"/>
      <c r="K22" s="430"/>
      <c r="L22" s="430"/>
    </row>
    <row r="23" spans="2:12" s="81" customFormat="1" ht="17.25" customHeight="1">
      <c r="B23" s="80"/>
      <c r="C23" s="426" t="s">
        <v>155</v>
      </c>
      <c r="D23" s="426"/>
      <c r="E23" s="426"/>
      <c r="F23" s="426"/>
      <c r="G23" s="426"/>
      <c r="H23" s="426"/>
      <c r="I23" s="426"/>
      <c r="J23" s="426"/>
      <c r="K23" s="426"/>
      <c r="L23" s="426"/>
    </row>
    <row r="24" spans="2:12" s="71" customFormat="1" ht="17.25" customHeight="1">
      <c r="C24" s="426" t="s">
        <v>129</v>
      </c>
      <c r="D24" s="427"/>
      <c r="E24" s="427"/>
      <c r="F24" s="427"/>
      <c r="G24" s="427"/>
      <c r="H24" s="427"/>
      <c r="I24" s="427"/>
      <c r="J24" s="427"/>
      <c r="K24" s="427"/>
      <c r="L24" s="427"/>
    </row>
    <row r="25" spans="2:12" s="71" customFormat="1" ht="17.25" customHeight="1">
      <c r="C25" s="89" t="s">
        <v>138</v>
      </c>
      <c r="D25" s="86"/>
      <c r="E25" s="86"/>
      <c r="F25" s="86"/>
      <c r="G25" s="86"/>
      <c r="H25" s="86"/>
      <c r="I25" s="86"/>
      <c r="J25" s="86"/>
      <c r="K25" s="86"/>
      <c r="L25" s="86"/>
    </row>
    <row r="26" spans="2:12" s="71" customFormat="1" ht="45" customHeight="1">
      <c r="C26" s="430" t="s">
        <v>139</v>
      </c>
      <c r="D26" s="430"/>
      <c r="E26" s="430"/>
      <c r="F26" s="430"/>
      <c r="G26" s="430"/>
      <c r="H26" s="430"/>
      <c r="I26" s="430"/>
      <c r="J26" s="430"/>
      <c r="K26" s="430"/>
      <c r="L26" s="430"/>
    </row>
    <row r="27" spans="2:12" s="81" customFormat="1" ht="17.25" customHeight="1">
      <c r="B27" s="70" t="s">
        <v>164</v>
      </c>
      <c r="C27" s="70"/>
      <c r="D27" s="70"/>
      <c r="E27" s="70"/>
      <c r="F27" s="70"/>
      <c r="G27" s="70"/>
      <c r="H27" s="85"/>
      <c r="I27" s="80"/>
      <c r="J27" s="80"/>
      <c r="K27" s="80"/>
      <c r="L27" s="75"/>
    </row>
    <row r="28" spans="2:12" s="81" customFormat="1" ht="27" customHeight="1">
      <c r="B28" s="77"/>
      <c r="C28" s="430" t="s">
        <v>153</v>
      </c>
      <c r="D28" s="430"/>
      <c r="E28" s="430"/>
      <c r="F28" s="430"/>
      <c r="G28" s="430"/>
      <c r="H28" s="430"/>
      <c r="I28" s="430"/>
      <c r="J28" s="430"/>
      <c r="K28" s="430"/>
      <c r="L28" s="430"/>
    </row>
    <row r="29" spans="2:12" s="81" customFormat="1" ht="20.25" customHeight="1">
      <c r="B29" s="77"/>
      <c r="C29" s="90"/>
      <c r="D29" s="422" t="s">
        <v>130</v>
      </c>
      <c r="E29" s="428"/>
      <c r="F29" s="428"/>
      <c r="G29" s="428"/>
      <c r="H29" s="428"/>
      <c r="I29" s="428"/>
      <c r="J29" s="428"/>
      <c r="K29" s="428"/>
      <c r="L29" s="428"/>
    </row>
    <row r="30" spans="2:12" s="81" customFormat="1" ht="36" customHeight="1">
      <c r="C30" s="90"/>
      <c r="D30" s="434" t="s">
        <v>140</v>
      </c>
      <c r="E30" s="430"/>
      <c r="F30" s="430"/>
      <c r="G30" s="430"/>
      <c r="H30" s="430"/>
      <c r="I30" s="430"/>
      <c r="J30" s="430"/>
      <c r="K30" s="430"/>
      <c r="L30" s="430"/>
    </row>
    <row r="31" spans="2:12" s="81" customFormat="1" ht="44.25" customHeight="1">
      <c r="B31" s="75"/>
      <c r="C31" s="430" t="s">
        <v>142</v>
      </c>
      <c r="D31" s="430"/>
      <c r="E31" s="430"/>
      <c r="F31" s="430"/>
      <c r="G31" s="430"/>
      <c r="H31" s="430"/>
      <c r="I31" s="430"/>
      <c r="J31" s="430"/>
      <c r="K31" s="430"/>
      <c r="L31" s="430"/>
    </row>
    <row r="32" spans="2:12" s="81" customFormat="1" ht="126.75" customHeight="1">
      <c r="B32" s="80"/>
      <c r="C32" s="80"/>
      <c r="D32" s="80"/>
      <c r="E32" s="80"/>
      <c r="F32" s="80"/>
      <c r="G32" s="80"/>
      <c r="H32" s="80"/>
      <c r="I32" s="80"/>
      <c r="J32" s="80"/>
      <c r="K32" s="80"/>
    </row>
    <row r="33" spans="2:12" s="71" customFormat="1" ht="194.25" customHeight="1">
      <c r="L33" s="81"/>
    </row>
    <row r="34" spans="2:12" s="71" customFormat="1" ht="161.25" customHeight="1">
      <c r="L34" s="81"/>
    </row>
    <row r="35" spans="2:12" s="81" customFormat="1" ht="39.75" customHeight="1">
      <c r="B35" s="80"/>
      <c r="C35" s="87" t="s">
        <v>151</v>
      </c>
      <c r="D35" s="420" t="s">
        <v>191</v>
      </c>
      <c r="E35" s="421"/>
      <c r="F35" s="421"/>
      <c r="G35" s="421"/>
      <c r="H35" s="421"/>
      <c r="I35" s="421"/>
      <c r="J35" s="421"/>
      <c r="K35" s="421"/>
      <c r="L35" s="421"/>
    </row>
    <row r="36" spans="2:12" s="71" customFormat="1" ht="32.25" customHeight="1">
      <c r="C36" s="87" t="s">
        <v>151</v>
      </c>
      <c r="D36" s="420" t="s">
        <v>192</v>
      </c>
      <c r="E36" s="421"/>
      <c r="F36" s="421"/>
      <c r="G36" s="421"/>
      <c r="H36" s="421"/>
      <c r="I36" s="421"/>
      <c r="J36" s="421"/>
      <c r="K36" s="421"/>
      <c r="L36" s="421"/>
    </row>
    <row r="37" spans="2:12" s="71" customFormat="1" ht="14.25" customHeight="1">
      <c r="B37" s="70" t="s">
        <v>165</v>
      </c>
      <c r="C37" s="78"/>
      <c r="D37" s="78"/>
      <c r="E37" s="78"/>
      <c r="F37" s="78"/>
      <c r="G37" s="78"/>
      <c r="H37" s="78"/>
      <c r="I37" s="78"/>
      <c r="J37" s="78"/>
      <c r="K37" s="80"/>
    </row>
    <row r="38" spans="2:12" s="71" customFormat="1" ht="42.75" customHeight="1">
      <c r="C38" s="430" t="s">
        <v>143</v>
      </c>
      <c r="D38" s="430"/>
      <c r="E38" s="430"/>
      <c r="F38" s="430"/>
      <c r="G38" s="430"/>
      <c r="H38" s="430"/>
      <c r="I38" s="430"/>
      <c r="J38" s="430"/>
      <c r="K38" s="430"/>
      <c r="L38" s="430"/>
    </row>
    <row r="39" spans="2:12" s="81" customFormat="1" ht="20.25" customHeight="1">
      <c r="B39" s="77"/>
      <c r="C39" s="90"/>
      <c r="D39" s="422" t="s">
        <v>130</v>
      </c>
      <c r="E39" s="428"/>
      <c r="F39" s="428"/>
      <c r="G39" s="428"/>
      <c r="H39" s="428"/>
      <c r="I39" s="428"/>
      <c r="J39" s="428"/>
      <c r="K39" s="428"/>
      <c r="L39" s="428"/>
    </row>
    <row r="40" spans="2:12" s="71" customFormat="1" ht="32.25" customHeight="1">
      <c r="C40" s="430" t="s">
        <v>144</v>
      </c>
      <c r="D40" s="430"/>
      <c r="E40" s="430"/>
      <c r="F40" s="430"/>
      <c r="G40" s="430"/>
      <c r="H40" s="430"/>
      <c r="I40" s="430"/>
      <c r="J40" s="430"/>
      <c r="K40" s="430"/>
      <c r="L40" s="430"/>
    </row>
    <row r="41" spans="2:12" s="71" customFormat="1" ht="45" customHeight="1">
      <c r="C41" s="429" t="s">
        <v>145</v>
      </c>
      <c r="D41" s="430"/>
      <c r="E41" s="430"/>
      <c r="F41" s="430"/>
      <c r="G41" s="430"/>
      <c r="H41" s="430"/>
      <c r="I41" s="430"/>
      <c r="J41" s="430"/>
      <c r="K41" s="430"/>
      <c r="L41" s="430"/>
    </row>
    <row r="42" spans="2:12" s="71" customFormat="1" ht="99" customHeight="1">
      <c r="D42" s="431" t="s">
        <v>146</v>
      </c>
      <c r="E42" s="430"/>
      <c r="F42" s="430"/>
      <c r="G42" s="430"/>
      <c r="H42" s="430"/>
      <c r="I42" s="430"/>
      <c r="J42" s="430"/>
      <c r="K42" s="430"/>
      <c r="L42" s="430"/>
    </row>
    <row r="43" spans="2:12" s="71" customFormat="1">
      <c r="C43" s="86"/>
      <c r="D43" s="423" t="s">
        <v>156</v>
      </c>
      <c r="E43" s="425"/>
      <c r="F43" s="425"/>
      <c r="G43" s="425"/>
      <c r="H43" s="425"/>
      <c r="I43" s="425"/>
      <c r="J43" s="425"/>
      <c r="K43" s="425"/>
      <c r="L43" s="425"/>
    </row>
    <row r="44" spans="2:12" s="71" customFormat="1">
      <c r="C44" s="86"/>
      <c r="D44" s="422" t="s">
        <v>157</v>
      </c>
      <c r="E44" s="423"/>
      <c r="F44" s="423"/>
      <c r="G44" s="423"/>
      <c r="H44" s="423"/>
      <c r="I44" s="423"/>
      <c r="J44" s="423"/>
      <c r="K44" s="423"/>
      <c r="L44" s="423"/>
    </row>
    <row r="45" spans="2:12" s="71" customFormat="1">
      <c r="C45" s="86"/>
      <c r="D45" s="86"/>
      <c r="E45" s="91"/>
      <c r="F45" s="86"/>
      <c r="G45" s="86"/>
      <c r="H45" s="86"/>
      <c r="I45" s="86"/>
      <c r="J45" s="86"/>
      <c r="K45" s="86"/>
      <c r="L45" s="86"/>
    </row>
    <row r="46" spans="2:12" s="71" customFormat="1">
      <c r="B46" s="70" t="s">
        <v>167</v>
      </c>
    </row>
    <row r="47" spans="2:12" s="71" customFormat="1" ht="22.5" customHeight="1">
      <c r="C47" s="86" t="s">
        <v>147</v>
      </c>
    </row>
    <row r="48" spans="2:12" s="71" customFormat="1" ht="14.25" customHeight="1">
      <c r="B48" s="79" t="s">
        <v>168</v>
      </c>
      <c r="C48" s="78"/>
      <c r="D48" s="78"/>
      <c r="E48" s="78"/>
    </row>
    <row r="49" spans="2:22" s="71" customFormat="1" ht="18.75" customHeight="1">
      <c r="C49" s="92" t="s">
        <v>150</v>
      </c>
    </row>
    <row r="50" spans="2:22" s="71" customFormat="1" ht="44.25" customHeight="1">
      <c r="C50" s="86"/>
      <c r="D50" s="430" t="s">
        <v>148</v>
      </c>
      <c r="E50" s="430"/>
      <c r="F50" s="430"/>
      <c r="G50" s="430"/>
      <c r="H50" s="430"/>
      <c r="I50" s="430"/>
      <c r="J50" s="430"/>
      <c r="K50" s="430"/>
      <c r="L50" s="430"/>
    </row>
    <row r="51" spans="2:22" s="71" customFormat="1" ht="17.25" customHeight="1">
      <c r="C51" s="86" t="s">
        <v>149</v>
      </c>
    </row>
    <row r="52" spans="2:22" s="71" customFormat="1" ht="16.5" customHeight="1">
      <c r="B52" s="79" t="s">
        <v>166</v>
      </c>
      <c r="C52" s="70"/>
      <c r="D52" s="70"/>
      <c r="E52" s="70"/>
      <c r="F52" s="70"/>
      <c r="G52" s="72"/>
      <c r="H52" s="72"/>
      <c r="I52" s="72"/>
      <c r="J52" s="72"/>
      <c r="K52" s="72"/>
    </row>
    <row r="53" spans="2:22" s="71" customFormat="1">
      <c r="C53" s="87" t="s">
        <v>151</v>
      </c>
      <c r="D53" s="424" t="s">
        <v>158</v>
      </c>
      <c r="E53" s="425"/>
      <c r="F53" s="425"/>
      <c r="G53" s="425"/>
      <c r="H53" s="425"/>
      <c r="I53" s="425"/>
      <c r="J53" s="425"/>
      <c r="K53" s="425"/>
      <c r="L53" s="425"/>
    </row>
    <row r="54" spans="2:22" s="71" customFormat="1">
      <c r="D54" s="76" t="s">
        <v>141</v>
      </c>
    </row>
    <row r="55" spans="2:22" s="71" customFormat="1" ht="34.5" customHeight="1">
      <c r="C55" s="87" t="s">
        <v>151</v>
      </c>
      <c r="D55" s="435" t="s">
        <v>169</v>
      </c>
      <c r="E55" s="436"/>
      <c r="F55" s="436"/>
      <c r="G55" s="436"/>
      <c r="H55" s="436"/>
      <c r="I55" s="436"/>
      <c r="J55" s="436"/>
      <c r="K55" s="436"/>
      <c r="L55" s="436"/>
      <c r="N55" s="88"/>
      <c r="O55" s="88"/>
      <c r="P55" s="88"/>
      <c r="Q55" s="88"/>
      <c r="R55" s="88"/>
      <c r="S55" s="88"/>
      <c r="T55" s="88"/>
      <c r="U55" s="88"/>
      <c r="V55" s="88"/>
    </row>
    <row r="56" spans="2:22" s="71" customFormat="1">
      <c r="C56" s="84" t="s">
        <v>135</v>
      </c>
    </row>
    <row r="57" spans="2:22" s="71" customFormat="1" ht="17.25" customHeight="1">
      <c r="C57" s="424" t="s">
        <v>136</v>
      </c>
      <c r="D57" s="425"/>
      <c r="E57" s="425"/>
      <c r="F57" s="425"/>
      <c r="G57" s="425"/>
      <c r="H57" s="425"/>
      <c r="I57" s="425"/>
      <c r="J57" s="425"/>
      <c r="K57" s="425"/>
      <c r="L57" s="425"/>
    </row>
    <row r="58" spans="2:22" s="71" customFormat="1" ht="19.5" customHeight="1">
      <c r="C58" s="424" t="s">
        <v>154</v>
      </c>
      <c r="D58" s="425"/>
      <c r="E58" s="425"/>
      <c r="F58" s="425"/>
      <c r="G58" s="425"/>
      <c r="H58" s="425"/>
      <c r="I58" s="425"/>
      <c r="J58" s="425"/>
      <c r="K58" s="425"/>
      <c r="L58" s="425"/>
    </row>
    <row r="59" spans="2:22" s="71" customFormat="1" ht="4.5" customHeight="1">
      <c r="C59" s="84"/>
    </row>
    <row r="60" spans="2:22" ht="8.25" customHeight="1"/>
  </sheetData>
  <sheetProtection algorithmName="SHA-512" hashValue="lAzxgMtv5RaE/bhuZZ4CjpD9TDq8C15q432qh3BFjS47uiaEoLs2glz65F/7Y50ZDqpMuJt82HijM8u0mNXnSQ==" saltValue="ri1eXYBPx4brhbNlH9SD+A==" spinCount="100000" sheet="1" objects="1" scenarios="1"/>
  <mergeCells count="30">
    <mergeCell ref="C57:L57"/>
    <mergeCell ref="C58:L58"/>
    <mergeCell ref="C5:L5"/>
    <mergeCell ref="C7:L7"/>
    <mergeCell ref="C11:L11"/>
    <mergeCell ref="C26:L26"/>
    <mergeCell ref="D15:L15"/>
    <mergeCell ref="D16:L16"/>
    <mergeCell ref="C22:L22"/>
    <mergeCell ref="C23:L23"/>
    <mergeCell ref="C31:L31"/>
    <mergeCell ref="D30:L30"/>
    <mergeCell ref="C38:L38"/>
    <mergeCell ref="C40:L40"/>
    <mergeCell ref="D55:L55"/>
    <mergeCell ref="D43:L43"/>
    <mergeCell ref="D44:L44"/>
    <mergeCell ref="D53:L53"/>
    <mergeCell ref="C24:L24"/>
    <mergeCell ref="D29:L29"/>
    <mergeCell ref="C41:L41"/>
    <mergeCell ref="D42:L42"/>
    <mergeCell ref="D50:L50"/>
    <mergeCell ref="D39:L39"/>
    <mergeCell ref="C28:L28"/>
    <mergeCell ref="D18:L18"/>
    <mergeCell ref="C20:L20"/>
    <mergeCell ref="D17:L17"/>
    <mergeCell ref="D35:L35"/>
    <mergeCell ref="D36:L36"/>
  </mergeCells>
  <hyperlinks>
    <hyperlink ref="C24" r:id="rId1" display="The State of Georgia Meal Allowances Schedule is also available here: "/>
    <hyperlink ref="C23" r:id="rId2" display="see link to the State of Georgia Meal Allowances, in Section 4.2: "/>
    <hyperlink ref="D29" r:id="rId3"/>
    <hyperlink ref="C57" r:id="rId4" display="mailto:accountspayable@gsu.edu"/>
    <hyperlink ref="C58" r:id="rId5"/>
    <hyperlink ref="D53" r:id="rId6" display=" - See “Approval for Travel”"/>
    <hyperlink ref="D44" r:id="rId7" display="GSU Form:"/>
    <hyperlink ref="D43" r:id="rId8" display="State Form"/>
    <hyperlink ref="D39" r:id="rId9"/>
    <hyperlink ref="D55:L55" r:id="rId10" display="See “Important Information about Travel Expense Statement Reporting, Including Roles and Responsibilities”"/>
    <hyperlink ref="D44:L44" r:id="rId11" display="Link to GSU Form"/>
    <hyperlink ref="C23:L23" r:id="rId12" display=" link to the State of Georgia Meal Allowances, in Section 4.2"/>
  </hyperlinks>
  <pageMargins left="0.7" right="0.7" top="0.75" bottom="0.75" header="0.3" footer="0.3"/>
  <pageSetup orientation="portrait" horizontalDpi="0" verticalDpi="0" r:id="rId13"/>
  <headerFooter>
    <oddFooter>&amp;CTravel Expense Statement with  Instruction Highlights&amp;RPage &amp;P of &amp;N</oddFooter>
  </headerFooter>
  <drawing r:id="rId14"/>
  <legacyDrawing r:id="rId15"/>
  <oleObjects>
    <mc:AlternateContent xmlns:mc="http://schemas.openxmlformats.org/markup-compatibility/2006">
      <mc:Choice Requires="x14">
        <oleObject progId="Word.Document.12" shapeId="4157" r:id="rId16">
          <objectPr defaultSize="0" autoPict="0" r:id="rId17">
            <anchor moveWithCells="1">
              <from>
                <xdr:col>2</xdr:col>
                <xdr:colOff>0</xdr:colOff>
                <xdr:row>33</xdr:row>
                <xdr:rowOff>0</xdr:rowOff>
              </from>
              <to>
                <xdr:col>12</xdr:col>
                <xdr:colOff>38100</xdr:colOff>
                <xdr:row>33</xdr:row>
                <xdr:rowOff>2038350</xdr:rowOff>
              </to>
            </anchor>
          </objectPr>
        </oleObject>
      </mc:Choice>
      <mc:Fallback>
        <oleObject progId="Word.Document.12" shapeId="4157" r:id="rId16"/>
      </mc:Fallback>
    </mc:AlternateContent>
    <mc:AlternateContent xmlns:mc="http://schemas.openxmlformats.org/markup-compatibility/2006">
      <mc:Choice Requires="x14">
        <oleObject progId="Word.Document.12" shapeId="4200" r:id="rId18">
          <objectPr defaultSize="0" autoPict="0" r:id="rId19">
            <anchor moveWithCells="1">
              <from>
                <xdr:col>2</xdr:col>
                <xdr:colOff>0</xdr:colOff>
                <xdr:row>31</xdr:row>
                <xdr:rowOff>1600200</xdr:rowOff>
              </from>
              <to>
                <xdr:col>12</xdr:col>
                <xdr:colOff>28575</xdr:colOff>
                <xdr:row>32</xdr:row>
                <xdr:rowOff>2419350</xdr:rowOff>
              </to>
            </anchor>
          </objectPr>
        </oleObject>
      </mc:Choice>
      <mc:Fallback>
        <oleObject progId="Word.Document.12" shapeId="4200" r:id="rId18"/>
      </mc:Fallback>
    </mc:AlternateContent>
    <mc:AlternateContent xmlns:mc="http://schemas.openxmlformats.org/markup-compatibility/2006">
      <mc:Choice Requires="x14">
        <oleObject progId="Word.Document.12" shapeId="4201" r:id="rId20">
          <objectPr defaultSize="0" autoPict="0" r:id="rId21">
            <anchor moveWithCells="1" sizeWithCells="1">
              <from>
                <xdr:col>2</xdr:col>
                <xdr:colOff>0</xdr:colOff>
                <xdr:row>30</xdr:row>
                <xdr:rowOff>552450</xdr:rowOff>
              </from>
              <to>
                <xdr:col>11</xdr:col>
                <xdr:colOff>2114550</xdr:colOff>
                <xdr:row>32</xdr:row>
                <xdr:rowOff>0</xdr:rowOff>
              </to>
            </anchor>
          </objectPr>
        </oleObject>
      </mc:Choice>
      <mc:Fallback>
        <oleObject progId="Word.Document.12" shapeId="4201" r:id="rId2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1"/>
  <sheetViews>
    <sheetView showGridLines="0" showZeros="0" tabSelected="1" zoomScaleNormal="100" workbookViewId="0">
      <selection activeCell="S20" sqref="S20"/>
    </sheetView>
  </sheetViews>
  <sheetFormatPr defaultColWidth="13.7109375" defaultRowHeight="13.5"/>
  <cols>
    <col min="1" max="1" width="1.140625" style="61" customWidth="1"/>
    <col min="2" max="2" width="10.7109375" style="61" customWidth="1"/>
    <col min="3" max="3" width="10.85546875" style="61" customWidth="1"/>
    <col min="4" max="4" width="9.5703125" style="61" customWidth="1"/>
    <col min="5" max="5" width="11.7109375" style="61" customWidth="1"/>
    <col min="6" max="6" width="10" style="61" customWidth="1"/>
    <col min="7" max="7" width="9.140625" style="61" customWidth="1"/>
    <col min="8" max="8" width="9.85546875" style="61" customWidth="1"/>
    <col min="9" max="9" width="9.42578125" style="61" customWidth="1"/>
    <col min="10" max="10" width="17.42578125" style="61" customWidth="1"/>
    <col min="11" max="11" width="12.28515625" style="61" customWidth="1"/>
    <col min="12" max="12" width="12.28515625" style="299" hidden="1" customWidth="1"/>
    <col min="13" max="13" width="7.85546875" style="300" hidden="1" customWidth="1"/>
    <col min="14" max="15" width="13.7109375" style="61" hidden="1" customWidth="1"/>
    <col min="16" max="16384" width="13.7109375" style="61"/>
  </cols>
  <sheetData>
    <row r="1" spans="2:15" ht="4.5" customHeight="1" thickBot="1"/>
    <row r="2" spans="2:15" ht="20.25">
      <c r="B2" s="186"/>
      <c r="C2" s="187"/>
      <c r="D2" s="187"/>
      <c r="E2" s="188"/>
      <c r="F2" s="189"/>
      <c r="G2" s="189"/>
      <c r="H2" s="187"/>
      <c r="I2" s="187"/>
      <c r="J2" s="187"/>
      <c r="K2" s="190"/>
    </row>
    <row r="3" spans="2:15" ht="21.75" customHeight="1">
      <c r="B3" s="191"/>
      <c r="C3" s="630" t="s">
        <v>111</v>
      </c>
      <c r="D3" s="630"/>
      <c r="E3" s="630"/>
      <c r="F3" s="630"/>
      <c r="G3" s="630"/>
      <c r="H3" s="630"/>
      <c r="I3" s="630"/>
      <c r="J3" s="409" t="s">
        <v>307</v>
      </c>
      <c r="K3" s="410"/>
    </row>
    <row r="4" spans="2:15" ht="12.75" customHeight="1">
      <c r="B4" s="191"/>
      <c r="C4" s="195"/>
      <c r="D4" s="193"/>
      <c r="E4" s="631" t="s">
        <v>308</v>
      </c>
      <c r="F4" s="631"/>
      <c r="G4" s="631"/>
      <c r="H4" s="408"/>
      <c r="I4" s="192"/>
      <c r="J4" s="411"/>
      <c r="K4" s="412"/>
    </row>
    <row r="5" spans="2:15" ht="6.75" customHeight="1" thickBot="1">
      <c r="B5" s="191"/>
      <c r="C5" s="193"/>
      <c r="D5" s="193"/>
      <c r="E5" s="196"/>
      <c r="F5" s="197"/>
      <c r="G5" s="192"/>
      <c r="H5" s="192"/>
      <c r="I5" s="192"/>
      <c r="J5" s="192"/>
      <c r="K5" s="194"/>
    </row>
    <row r="6" spans="2:15" ht="17.25" customHeight="1" thickBot="1">
      <c r="B6" s="514" t="s">
        <v>238</v>
      </c>
      <c r="C6" s="515"/>
      <c r="D6" s="515"/>
      <c r="E6" s="515"/>
      <c r="F6" s="515"/>
      <c r="G6" s="515"/>
      <c r="H6" s="515"/>
      <c r="I6" s="515"/>
      <c r="J6" s="515"/>
      <c r="K6" s="516"/>
      <c r="L6" s="301"/>
    </row>
    <row r="7" spans="2:15" s="305" customFormat="1" ht="15.75" customHeight="1" thickBot="1">
      <c r="B7" s="528" t="s">
        <v>249</v>
      </c>
      <c r="C7" s="529"/>
      <c r="D7" s="529"/>
      <c r="E7" s="529"/>
      <c r="F7" s="529"/>
      <c r="G7" s="529"/>
      <c r="H7" s="529"/>
      <c r="I7" s="529"/>
      <c r="J7" s="530"/>
      <c r="K7" s="531"/>
      <c r="L7" s="302"/>
      <c r="M7" s="303"/>
      <c r="N7" s="304"/>
    </row>
    <row r="8" spans="2:15" ht="25.5" customHeight="1" thickBot="1">
      <c r="B8" s="542" t="s">
        <v>92</v>
      </c>
      <c r="C8" s="543"/>
      <c r="D8" s="532"/>
      <c r="E8" s="533"/>
      <c r="F8" s="536" t="s">
        <v>184</v>
      </c>
      <c r="G8" s="537"/>
      <c r="H8" s="537"/>
      <c r="I8" s="538"/>
      <c r="J8" s="544" t="s">
        <v>35</v>
      </c>
      <c r="K8" s="545"/>
      <c r="L8" s="306"/>
    </row>
    <row r="9" spans="2:15" ht="18.75" customHeight="1">
      <c r="B9" s="517" t="s">
        <v>240</v>
      </c>
      <c r="C9" s="518"/>
      <c r="D9" s="534"/>
      <c r="E9" s="535"/>
      <c r="F9" s="539" t="s">
        <v>96</v>
      </c>
      <c r="G9" s="540"/>
      <c r="H9" s="540"/>
      <c r="I9" s="541"/>
      <c r="J9" s="546"/>
      <c r="K9" s="547"/>
      <c r="L9" s="307"/>
    </row>
    <row r="10" spans="2:15" ht="19.5" customHeight="1">
      <c r="B10" s="249" t="s">
        <v>93</v>
      </c>
      <c r="C10" s="215"/>
      <c r="D10" s="523"/>
      <c r="E10" s="440"/>
      <c r="F10" s="554" t="s">
        <v>97</v>
      </c>
      <c r="G10" s="555"/>
      <c r="H10" s="555"/>
      <c r="I10" s="556"/>
      <c r="J10" s="560"/>
      <c r="K10" s="561"/>
      <c r="L10" s="307"/>
    </row>
    <row r="11" spans="2:15" ht="19.5" customHeight="1">
      <c r="B11" s="198" t="s">
        <v>94</v>
      </c>
      <c r="C11" s="216"/>
      <c r="D11" s="523"/>
      <c r="E11" s="524"/>
      <c r="F11" s="557"/>
      <c r="G11" s="558"/>
      <c r="H11" s="558"/>
      <c r="I11" s="559"/>
      <c r="J11" s="562"/>
      <c r="K11" s="563"/>
      <c r="L11" s="308"/>
    </row>
    <row r="12" spans="2:15" ht="13.5" customHeight="1">
      <c r="B12" s="639" t="s">
        <v>172</v>
      </c>
      <c r="C12" s="640"/>
      <c r="D12" s="548"/>
      <c r="E12" s="549"/>
      <c r="F12" s="585" t="s">
        <v>241</v>
      </c>
      <c r="G12" s="589"/>
      <c r="H12" s="590"/>
      <c r="I12" s="590"/>
      <c r="J12" s="590"/>
      <c r="K12" s="591"/>
      <c r="L12" s="309"/>
      <c r="O12" s="192"/>
    </row>
    <row r="13" spans="2:15">
      <c r="B13" s="199"/>
      <c r="C13" s="200"/>
      <c r="D13" s="548"/>
      <c r="E13" s="549"/>
      <c r="F13" s="586"/>
      <c r="G13" s="592"/>
      <c r="H13" s="593"/>
      <c r="I13" s="593"/>
      <c r="J13" s="593"/>
      <c r="K13" s="594"/>
      <c r="L13" s="309"/>
    </row>
    <row r="14" spans="2:15" ht="17.25" customHeight="1">
      <c r="B14" s="641" t="s">
        <v>8</v>
      </c>
      <c r="C14" s="642"/>
      <c r="D14" s="548"/>
      <c r="E14" s="549"/>
      <c r="F14" s="586"/>
      <c r="G14" s="592"/>
      <c r="H14" s="593"/>
      <c r="I14" s="593"/>
      <c r="J14" s="593"/>
      <c r="K14" s="594"/>
      <c r="L14" s="309"/>
      <c r="N14" s="192"/>
    </row>
    <row r="15" spans="2:15" ht="15.75" customHeight="1">
      <c r="B15" s="201" t="s">
        <v>95</v>
      </c>
      <c r="C15" s="217"/>
      <c r="D15" s="552"/>
      <c r="E15" s="553"/>
      <c r="F15" s="587"/>
      <c r="G15" s="595"/>
      <c r="H15" s="596"/>
      <c r="I15" s="596"/>
      <c r="J15" s="596"/>
      <c r="K15" s="597"/>
      <c r="L15" s="310"/>
    </row>
    <row r="16" spans="2:15">
      <c r="B16" s="526" t="s">
        <v>174</v>
      </c>
      <c r="C16" s="527"/>
      <c r="D16" s="525"/>
      <c r="E16" s="440"/>
      <c r="F16" s="588"/>
      <c r="G16" s="598"/>
      <c r="H16" s="599"/>
      <c r="I16" s="599"/>
      <c r="J16" s="599"/>
      <c r="K16" s="600"/>
      <c r="L16" s="310"/>
    </row>
    <row r="17" spans="2:14" ht="17.25" customHeight="1">
      <c r="B17" s="202" t="s">
        <v>301</v>
      </c>
      <c r="C17" s="250"/>
      <c r="D17" s="532"/>
      <c r="E17" s="533"/>
      <c r="F17" s="536" t="s">
        <v>242</v>
      </c>
      <c r="G17" s="657"/>
      <c r="H17" s="658"/>
      <c r="I17" s="659"/>
      <c r="J17" s="519"/>
      <c r="K17" s="520"/>
      <c r="L17" s="311"/>
    </row>
    <row r="18" spans="2:14" ht="15">
      <c r="B18" s="573" t="s">
        <v>113</v>
      </c>
      <c r="C18" s="574"/>
      <c r="D18" s="525"/>
      <c r="E18" s="440"/>
      <c r="F18" s="660" t="s">
        <v>243</v>
      </c>
      <c r="G18" s="539"/>
      <c r="H18" s="661"/>
      <c r="I18" s="541"/>
      <c r="J18" s="521"/>
      <c r="K18" s="522"/>
      <c r="L18" s="311"/>
    </row>
    <row r="19" spans="2:14" ht="29.45" customHeight="1">
      <c r="B19" s="605" t="s">
        <v>195</v>
      </c>
      <c r="C19" s="606"/>
      <c r="D19" s="606"/>
      <c r="E19" s="606"/>
      <c r="F19" s="606"/>
      <c r="G19" s="606"/>
      <c r="H19" s="606"/>
      <c r="I19" s="607"/>
      <c r="J19" s="571"/>
      <c r="K19" s="572"/>
      <c r="L19" s="307"/>
    </row>
    <row r="20" spans="2:14">
      <c r="B20" s="312" t="s">
        <v>98</v>
      </c>
      <c r="C20" s="313"/>
      <c r="D20" s="313"/>
      <c r="E20" s="314"/>
      <c r="F20" s="315"/>
      <c r="G20" s="313"/>
      <c r="H20" s="313"/>
      <c r="I20" s="313"/>
      <c r="J20" s="313"/>
      <c r="K20" s="316"/>
      <c r="L20" s="317"/>
    </row>
    <row r="21" spans="2:14" ht="11.25" customHeight="1" thickBot="1">
      <c r="B21" s="101"/>
      <c r="C21" s="102"/>
      <c r="D21" s="102"/>
      <c r="E21" s="102"/>
      <c r="F21" s="103"/>
      <c r="G21" s="103"/>
      <c r="H21" s="103"/>
      <c r="I21" s="103"/>
      <c r="J21" s="103"/>
      <c r="K21" s="104"/>
      <c r="L21" s="318"/>
    </row>
    <row r="22" spans="2:14" s="321" customFormat="1" ht="12.75" customHeight="1" thickBot="1">
      <c r="B22" s="568" t="s">
        <v>239</v>
      </c>
      <c r="C22" s="569"/>
      <c r="D22" s="569"/>
      <c r="E22" s="569"/>
      <c r="F22" s="569"/>
      <c r="G22" s="569"/>
      <c r="H22" s="569"/>
      <c r="I22" s="569"/>
      <c r="J22" s="569"/>
      <c r="K22" s="570"/>
      <c r="L22" s="319"/>
      <c r="M22" s="320"/>
    </row>
    <row r="23" spans="2:14" ht="12.75" customHeight="1">
      <c r="B23" s="662" t="s">
        <v>250</v>
      </c>
      <c r="C23" s="663"/>
      <c r="D23" s="663"/>
      <c r="E23" s="663"/>
      <c r="F23" s="663"/>
      <c r="G23" s="663"/>
      <c r="H23" s="262"/>
      <c r="I23" s="262"/>
      <c r="J23" s="263" t="s">
        <v>170</v>
      </c>
      <c r="K23" s="322"/>
      <c r="L23" s="302"/>
      <c r="N23" s="323"/>
    </row>
    <row r="24" spans="2:14" ht="15" customHeight="1">
      <c r="B24" s="324" t="s">
        <v>252</v>
      </c>
      <c r="C24" s="257"/>
      <c r="D24" s="243"/>
      <c r="E24" s="243"/>
      <c r="F24" s="243"/>
      <c r="G24" s="243"/>
      <c r="H24" s="243"/>
      <c r="I24" s="243"/>
      <c r="J24" s="243"/>
      <c r="K24" s="244"/>
      <c r="L24" s="325"/>
    </row>
    <row r="25" spans="2:14" ht="51" customHeight="1">
      <c r="B25" s="622" t="s">
        <v>305</v>
      </c>
      <c r="C25" s="623"/>
      <c r="D25" s="623"/>
      <c r="E25" s="623"/>
      <c r="F25" s="623"/>
      <c r="G25" s="623"/>
      <c r="H25" s="623"/>
      <c r="I25" s="623"/>
      <c r="J25" s="623"/>
      <c r="K25" s="624"/>
      <c r="L25" s="326"/>
      <c r="N25" s="327"/>
    </row>
    <row r="26" spans="2:14" ht="27.75">
      <c r="B26" s="176" t="s">
        <v>208</v>
      </c>
      <c r="C26" s="177" t="s">
        <v>200</v>
      </c>
      <c r="D26" s="575" t="s">
        <v>128</v>
      </c>
      <c r="E26" s="629"/>
      <c r="F26" s="575" t="s">
        <v>87</v>
      </c>
      <c r="G26" s="576"/>
      <c r="H26" s="575" t="s">
        <v>126</v>
      </c>
      <c r="I26" s="577"/>
      <c r="J26" s="247" t="s">
        <v>127</v>
      </c>
      <c r="K26" s="225"/>
      <c r="L26" s="328"/>
    </row>
    <row r="27" spans="2:14">
      <c r="B27" s="172">
        <f>+C27</f>
        <v>0</v>
      </c>
      <c r="C27" s="229"/>
      <c r="D27" s="615"/>
      <c r="E27" s="616"/>
      <c r="F27" s="578"/>
      <c r="G27" s="579"/>
      <c r="H27" s="578"/>
      <c r="I27" s="579"/>
      <c r="J27" s="248"/>
      <c r="K27" s="226"/>
      <c r="L27" s="106"/>
    </row>
    <row r="28" spans="2:14" ht="15.75" customHeight="1">
      <c r="B28" s="223"/>
      <c r="C28" s="98"/>
      <c r="D28" s="566"/>
      <c r="E28" s="567"/>
      <c r="F28" s="550"/>
      <c r="G28" s="551"/>
      <c r="H28" s="550"/>
      <c r="I28" s="506"/>
      <c r="J28" s="227"/>
      <c r="K28" s="116">
        <f>SUM(F28:J28)</f>
        <v>0</v>
      </c>
      <c r="L28" s="228">
        <f>SUM(F27+H27+J27)</f>
        <v>0</v>
      </c>
      <c r="M28" s="329" t="str">
        <f>IF(L28&lt;=0,"0.00",L28)</f>
        <v>0.00</v>
      </c>
      <c r="N28" s="330"/>
    </row>
    <row r="29" spans="2:14" ht="15.75">
      <c r="B29" s="230"/>
      <c r="C29" s="62"/>
      <c r="D29" s="566"/>
      <c r="E29" s="567"/>
      <c r="F29" s="550"/>
      <c r="G29" s="551"/>
      <c r="H29" s="505"/>
      <c r="I29" s="506"/>
      <c r="J29" s="227"/>
      <c r="K29" s="117">
        <f t="shared" ref="K29:K34" si="0">SUM(F29:J29)</f>
        <v>0</v>
      </c>
      <c r="L29" s="107"/>
      <c r="M29" s="331" t="str">
        <f>IF(K29&lt;=0,"0",K29)</f>
        <v>0</v>
      </c>
    </row>
    <row r="30" spans="2:14" ht="15.75">
      <c r="B30" s="230"/>
      <c r="C30" s="62"/>
      <c r="D30" s="566"/>
      <c r="E30" s="567"/>
      <c r="F30" s="505"/>
      <c r="G30" s="506"/>
      <c r="H30" s="550"/>
      <c r="I30" s="551"/>
      <c r="J30" s="140"/>
      <c r="K30" s="117">
        <f t="shared" si="0"/>
        <v>0</v>
      </c>
      <c r="L30" s="107"/>
      <c r="M30" s="331" t="str">
        <f>IF(K30&lt;=0,"0",K30)</f>
        <v>0</v>
      </c>
    </row>
    <row r="31" spans="2:14" ht="15.75">
      <c r="B31" s="230"/>
      <c r="C31" s="62"/>
      <c r="D31" s="566"/>
      <c r="E31" s="567"/>
      <c r="F31" s="505"/>
      <c r="G31" s="506"/>
      <c r="H31" s="505"/>
      <c r="I31" s="506"/>
      <c r="J31" s="140"/>
      <c r="K31" s="117">
        <f t="shared" si="0"/>
        <v>0</v>
      </c>
      <c r="L31" s="107"/>
      <c r="M31" s="331" t="str">
        <f>IF(K31&lt;=0,"0",K31)</f>
        <v>0</v>
      </c>
    </row>
    <row r="32" spans="2:14" ht="15.75">
      <c r="B32" s="231"/>
      <c r="C32" s="94"/>
      <c r="D32" s="566"/>
      <c r="E32" s="567"/>
      <c r="F32" s="505"/>
      <c r="G32" s="506"/>
      <c r="H32" s="505"/>
      <c r="I32" s="506"/>
      <c r="J32" s="246"/>
      <c r="K32" s="117">
        <f t="shared" si="0"/>
        <v>0</v>
      </c>
      <c r="L32" s="107"/>
      <c r="M32" s="331" t="str">
        <f>IF(K32&lt;=0,"0",K32)</f>
        <v>0</v>
      </c>
    </row>
    <row r="33" spans="2:20" ht="15.75">
      <c r="B33" s="232"/>
      <c r="C33" s="95"/>
      <c r="D33" s="566"/>
      <c r="E33" s="567"/>
      <c r="F33" s="505"/>
      <c r="G33" s="506"/>
      <c r="H33" s="505"/>
      <c r="I33" s="506"/>
      <c r="J33" s="246"/>
      <c r="K33" s="118">
        <f t="shared" si="0"/>
        <v>0</v>
      </c>
      <c r="L33" s="107"/>
      <c r="M33" s="331" t="str">
        <f>IF(K33&lt;=0,"0",K33)</f>
        <v>0</v>
      </c>
    </row>
    <row r="34" spans="2:20" ht="15.75" customHeight="1" thickBot="1">
      <c r="B34" s="224"/>
      <c r="C34" s="99"/>
      <c r="D34" s="613"/>
      <c r="E34" s="614"/>
      <c r="F34" s="611"/>
      <c r="G34" s="612"/>
      <c r="H34" s="611"/>
      <c r="I34" s="612"/>
      <c r="J34" s="141"/>
      <c r="K34" s="119">
        <f t="shared" si="0"/>
        <v>0</v>
      </c>
      <c r="L34" s="109">
        <f>(K$27-B$27+F34+H34+J34)</f>
        <v>0</v>
      </c>
      <c r="M34" s="329" t="str">
        <f>IF(L34&lt;=0,"0.00",L34)</f>
        <v>0.00</v>
      </c>
    </row>
    <row r="35" spans="2:20" ht="18" customHeight="1">
      <c r="B35" s="332"/>
      <c r="C35" s="323"/>
      <c r="D35" s="333"/>
      <c r="E35" s="334"/>
      <c r="F35" s="334"/>
      <c r="G35" s="334"/>
      <c r="H35" s="335"/>
      <c r="I35" s="335"/>
      <c r="J35" s="203" t="s">
        <v>105</v>
      </c>
      <c r="K35" s="120">
        <f>SUM(K28:K34)</f>
        <v>0</v>
      </c>
      <c r="L35" s="108"/>
      <c r="M35" s="331"/>
    </row>
    <row r="36" spans="2:20" ht="0.75" customHeight="1" thickBot="1">
      <c r="B36" s="332"/>
      <c r="C36" s="323"/>
      <c r="D36" s="333"/>
      <c r="E36" s="334"/>
      <c r="F36" s="334"/>
      <c r="G36" s="334"/>
      <c r="H36" s="335"/>
      <c r="I36" s="335"/>
      <c r="J36" s="336"/>
      <c r="K36" s="337"/>
      <c r="L36" s="108"/>
      <c r="M36" s="338"/>
    </row>
    <row r="37" spans="2:20" ht="16.5" customHeight="1" thickBot="1">
      <c r="B37" s="444" t="s">
        <v>91</v>
      </c>
      <c r="C37" s="445"/>
      <c r="D37" s="445"/>
      <c r="E37" s="445"/>
      <c r="F37" s="445"/>
      <c r="G37" s="445"/>
      <c r="H37" s="445"/>
      <c r="I37" s="445"/>
      <c r="J37" s="445"/>
      <c r="K37" s="446"/>
      <c r="L37" s="319"/>
    </row>
    <row r="38" spans="2:20" ht="17.25" customHeight="1">
      <c r="B38" s="608" t="s">
        <v>244</v>
      </c>
      <c r="C38" s="609"/>
      <c r="D38" s="609"/>
      <c r="E38" s="609"/>
      <c r="F38" s="609"/>
      <c r="G38" s="609"/>
      <c r="H38" s="609"/>
      <c r="I38" s="609"/>
      <c r="J38" s="609"/>
      <c r="K38" s="610"/>
      <c r="L38" s="339"/>
      <c r="N38" s="323"/>
    </row>
    <row r="39" spans="2:20" ht="34.5" customHeight="1">
      <c r="B39" s="625" t="s">
        <v>253</v>
      </c>
      <c r="C39" s="626"/>
      <c r="D39" s="627"/>
      <c r="E39" s="627"/>
      <c r="F39" s="627"/>
      <c r="G39" s="627"/>
      <c r="H39" s="626"/>
      <c r="I39" s="626"/>
      <c r="J39" s="626"/>
      <c r="K39" s="628"/>
      <c r="L39" s="326"/>
    </row>
    <row r="40" spans="2:20" ht="25.5" customHeight="1">
      <c r="B40" s="655" t="s">
        <v>237</v>
      </c>
      <c r="C40" s="656"/>
      <c r="D40" s="617" t="s">
        <v>251</v>
      </c>
      <c r="E40" s="618"/>
      <c r="F40" s="619"/>
      <c r="G40" s="178" t="s">
        <v>193</v>
      </c>
      <c r="H40" s="620" t="s">
        <v>194</v>
      </c>
      <c r="I40" s="621"/>
      <c r="J40" s="603" t="s">
        <v>306</v>
      </c>
      <c r="K40" s="604"/>
      <c r="L40" s="340"/>
      <c r="P40" s="341"/>
    </row>
    <row r="41" spans="2:20" ht="13.5" customHeight="1">
      <c r="B41" s="601" t="s">
        <v>198</v>
      </c>
      <c r="C41" s="602"/>
      <c r="D41" s="580"/>
      <c r="E41" s="581"/>
      <c r="F41" s="582"/>
      <c r="G41" s="245"/>
      <c r="H41" s="583">
        <f>SUM(D41*G41)*1.2</f>
        <v>0</v>
      </c>
      <c r="I41" s="584"/>
      <c r="J41" s="564" t="s">
        <v>207</v>
      </c>
      <c r="K41" s="565"/>
      <c r="L41" s="340"/>
      <c r="M41" s="338"/>
    </row>
    <row r="42" spans="2:20">
      <c r="B42" s="439"/>
      <c r="C42" s="440"/>
      <c r="D42" s="649"/>
      <c r="E42" s="650"/>
      <c r="F42" s="651"/>
      <c r="G42" s="234"/>
      <c r="H42" s="235"/>
      <c r="I42" s="236"/>
      <c r="J42" s="437"/>
      <c r="K42" s="438"/>
      <c r="L42" s="342"/>
    </row>
    <row r="43" spans="2:20">
      <c r="B43" s="439"/>
      <c r="C43" s="440"/>
      <c r="D43" s="649"/>
      <c r="E43" s="650"/>
      <c r="F43" s="651"/>
      <c r="G43" s="234"/>
      <c r="H43" s="235"/>
      <c r="I43" s="236"/>
      <c r="J43" s="437"/>
      <c r="K43" s="438"/>
      <c r="L43" s="342"/>
    </row>
    <row r="44" spans="2:20">
      <c r="B44" s="439"/>
      <c r="C44" s="440"/>
      <c r="D44" s="649"/>
      <c r="E44" s="650"/>
      <c r="F44" s="651"/>
      <c r="G44" s="234"/>
      <c r="H44" s="235"/>
      <c r="I44" s="236"/>
      <c r="J44" s="437"/>
      <c r="K44" s="438"/>
      <c r="L44" s="342"/>
    </row>
    <row r="45" spans="2:20">
      <c r="B45" s="439"/>
      <c r="C45" s="440"/>
      <c r="D45" s="649"/>
      <c r="E45" s="650"/>
      <c r="F45" s="651"/>
      <c r="G45" s="234"/>
      <c r="H45" s="235"/>
      <c r="I45" s="236"/>
      <c r="J45" s="437"/>
      <c r="K45" s="438"/>
      <c r="L45" s="342"/>
    </row>
    <row r="46" spans="2:20">
      <c r="B46" s="439"/>
      <c r="C46" s="440"/>
      <c r="D46" s="649"/>
      <c r="E46" s="650"/>
      <c r="F46" s="651"/>
      <c r="G46" s="234"/>
      <c r="H46" s="235"/>
      <c r="I46" s="236"/>
      <c r="J46" s="437"/>
      <c r="K46" s="438"/>
      <c r="L46" s="342"/>
    </row>
    <row r="47" spans="2:20" ht="14.25" thickBot="1">
      <c r="B47" s="439"/>
      <c r="C47" s="440"/>
      <c r="D47" s="652"/>
      <c r="E47" s="653"/>
      <c r="F47" s="654"/>
      <c r="G47" s="237"/>
      <c r="H47" s="238"/>
      <c r="I47" s="239"/>
      <c r="J47" s="437"/>
      <c r="K47" s="438"/>
      <c r="L47" s="342"/>
      <c r="N47" s="637"/>
      <c r="O47" s="638"/>
    </row>
    <row r="48" spans="2:20" s="349" customFormat="1">
      <c r="B48" s="343"/>
      <c r="C48" s="344"/>
      <c r="D48" s="345"/>
      <c r="E48" s="112"/>
      <c r="F48" s="112"/>
      <c r="G48" s="105"/>
      <c r="H48" s="346"/>
      <c r="I48" s="347"/>
      <c r="J48" s="218"/>
      <c r="K48" s="219"/>
      <c r="L48" s="348"/>
      <c r="M48" s="300"/>
      <c r="N48" s="61"/>
      <c r="O48" s="61"/>
      <c r="P48" s="61"/>
      <c r="Q48" s="61"/>
      <c r="R48" s="61"/>
      <c r="S48" s="61"/>
      <c r="T48" s="61"/>
    </row>
    <row r="49" spans="1:13" ht="18.600000000000001" customHeight="1" thickBot="1">
      <c r="B49" s="204" t="s">
        <v>110</v>
      </c>
      <c r="C49" s="350"/>
      <c r="D49" s="351"/>
      <c r="E49" s="111"/>
      <c r="F49" s="110"/>
      <c r="G49" s="395"/>
      <c r="H49" s="205"/>
      <c r="I49" s="206" t="s">
        <v>109</v>
      </c>
      <c r="J49" s="122"/>
      <c r="K49" s="121">
        <f>SUM(J42:K48)</f>
        <v>0</v>
      </c>
      <c r="L49" s="352"/>
    </row>
    <row r="50" spans="1:13" ht="18.600000000000001" customHeight="1">
      <c r="B50" s="353"/>
      <c r="C50" s="240" t="s">
        <v>115</v>
      </c>
      <c r="D50" s="354" t="str">
        <f>D10&amp;" , "&amp;D11</f>
        <v xml:space="preserve"> , </v>
      </c>
      <c r="E50" s="355"/>
      <c r="F50" s="355"/>
      <c r="G50" s="356"/>
      <c r="H50" s="241" t="s">
        <v>114</v>
      </c>
      <c r="I50" s="357"/>
      <c r="J50" s="413" t="str">
        <f>+J8</f>
        <v xml:space="preserve"> </v>
      </c>
      <c r="K50" s="358"/>
      <c r="L50" s="359"/>
    </row>
    <row r="51" spans="1:13" ht="8.4499999999999993" customHeight="1" thickBot="1">
      <c r="B51" s="360"/>
      <c r="C51" s="361"/>
      <c r="D51" s="361"/>
      <c r="E51" s="361"/>
      <c r="F51" s="361"/>
      <c r="G51" s="361"/>
      <c r="H51" s="362"/>
      <c r="I51" s="362"/>
      <c r="J51" s="362"/>
      <c r="K51" s="363"/>
      <c r="L51" s="107"/>
    </row>
    <row r="52" spans="1:13" ht="16.5" thickBot="1">
      <c r="B52" s="444" t="s">
        <v>117</v>
      </c>
      <c r="C52" s="445"/>
      <c r="D52" s="445"/>
      <c r="E52" s="445"/>
      <c r="F52" s="445"/>
      <c r="G52" s="445"/>
      <c r="H52" s="445"/>
      <c r="I52" s="445"/>
      <c r="J52" s="445"/>
      <c r="K52" s="446"/>
      <c r="L52" s="319"/>
    </row>
    <row r="53" spans="1:13">
      <c r="B53" s="472" t="s">
        <v>112</v>
      </c>
      <c r="C53" s="473"/>
      <c r="D53" s="473"/>
      <c r="E53" s="473"/>
      <c r="F53" s="473"/>
      <c r="G53" s="473"/>
      <c r="H53" s="473"/>
      <c r="I53" s="473"/>
      <c r="J53" s="473"/>
      <c r="K53" s="474"/>
      <c r="L53" s="326"/>
    </row>
    <row r="54" spans="1:13" ht="51">
      <c r="B54" s="177" t="s">
        <v>197</v>
      </c>
      <c r="C54" s="178" t="s">
        <v>101</v>
      </c>
      <c r="D54" s="179" t="s">
        <v>88</v>
      </c>
      <c r="E54" s="178" t="s">
        <v>124</v>
      </c>
      <c r="F54" s="178" t="s">
        <v>125</v>
      </c>
      <c r="G54" s="178" t="s">
        <v>106</v>
      </c>
      <c r="H54" s="178" t="s">
        <v>107</v>
      </c>
      <c r="I54" s="178" t="s">
        <v>116</v>
      </c>
      <c r="J54" s="178" t="s">
        <v>122</v>
      </c>
      <c r="K54" s="207" t="s">
        <v>89</v>
      </c>
      <c r="L54" s="364"/>
    </row>
    <row r="55" spans="1:13">
      <c r="B55" s="66"/>
      <c r="C55" s="63"/>
      <c r="D55" s="63"/>
      <c r="E55" s="63"/>
      <c r="F55" s="63"/>
      <c r="G55" s="63"/>
      <c r="H55" s="63"/>
      <c r="I55" s="63"/>
      <c r="J55" s="96"/>
      <c r="K55" s="117">
        <f>SUM(C55:J55)</f>
        <v>0</v>
      </c>
      <c r="L55" s="107"/>
    </row>
    <row r="56" spans="1:13">
      <c r="B56" s="66"/>
      <c r="C56" s="63"/>
      <c r="D56" s="63"/>
      <c r="E56" s="63"/>
      <c r="F56" s="63"/>
      <c r="G56" s="63"/>
      <c r="H56" s="63"/>
      <c r="I56" s="63"/>
      <c r="J56" s="96"/>
      <c r="K56" s="117">
        <f t="shared" ref="K56:K62" si="1">SUM(C56:I56)</f>
        <v>0</v>
      </c>
      <c r="L56" s="107"/>
    </row>
    <row r="57" spans="1:13">
      <c r="B57" s="66"/>
      <c r="C57" s="63"/>
      <c r="D57" s="63"/>
      <c r="E57" s="63"/>
      <c r="F57" s="63"/>
      <c r="G57" s="63"/>
      <c r="H57" s="63"/>
      <c r="I57" s="63"/>
      <c r="J57" s="96"/>
      <c r="K57" s="117">
        <f t="shared" si="1"/>
        <v>0</v>
      </c>
      <c r="L57" s="107"/>
    </row>
    <row r="58" spans="1:13">
      <c r="B58" s="66"/>
      <c r="C58" s="63"/>
      <c r="D58" s="63"/>
      <c r="E58" s="63"/>
      <c r="F58" s="63"/>
      <c r="G58" s="63"/>
      <c r="H58" s="63"/>
      <c r="I58" s="63"/>
      <c r="J58" s="96"/>
      <c r="K58" s="117">
        <f t="shared" si="1"/>
        <v>0</v>
      </c>
      <c r="L58" s="107"/>
      <c r="M58" s="365"/>
    </row>
    <row r="59" spans="1:13">
      <c r="B59" s="66"/>
      <c r="C59" s="63"/>
      <c r="D59" s="63"/>
      <c r="E59" s="63"/>
      <c r="F59" s="63"/>
      <c r="G59" s="63"/>
      <c r="H59" s="63"/>
      <c r="I59" s="63"/>
      <c r="J59" s="96"/>
      <c r="K59" s="117">
        <f t="shared" si="1"/>
        <v>0</v>
      </c>
      <c r="L59" s="107"/>
    </row>
    <row r="60" spans="1:13" ht="14.25" customHeight="1">
      <c r="A60" s="366"/>
      <c r="B60" s="66"/>
      <c r="C60" s="63"/>
      <c r="D60" s="63"/>
      <c r="E60" s="63"/>
      <c r="F60" s="63"/>
      <c r="G60" s="63"/>
      <c r="H60" s="63"/>
      <c r="I60" s="63"/>
      <c r="J60" s="96"/>
      <c r="K60" s="117">
        <f t="shared" si="1"/>
        <v>0</v>
      </c>
      <c r="L60" s="107"/>
    </row>
    <row r="61" spans="1:13" ht="15.75" customHeight="1">
      <c r="B61" s="66"/>
      <c r="C61" s="63"/>
      <c r="D61" s="63"/>
      <c r="E61" s="63"/>
      <c r="F61" s="63"/>
      <c r="G61" s="63"/>
      <c r="H61" s="63"/>
      <c r="I61" s="63"/>
      <c r="J61" s="96"/>
      <c r="K61" s="117">
        <f t="shared" si="1"/>
        <v>0</v>
      </c>
      <c r="L61" s="107"/>
    </row>
    <row r="62" spans="1:13">
      <c r="B62" s="173" t="s">
        <v>173</v>
      </c>
      <c r="C62" s="174">
        <f>SUM(C55:C61)</f>
        <v>0</v>
      </c>
      <c r="D62" s="174">
        <f t="shared" ref="D62:I62" si="2">SUM(D55:D61)</f>
        <v>0</v>
      </c>
      <c r="E62" s="174">
        <f t="shared" si="2"/>
        <v>0</v>
      </c>
      <c r="F62" s="174">
        <f t="shared" si="2"/>
        <v>0</v>
      </c>
      <c r="G62" s="174">
        <f t="shared" si="2"/>
        <v>0</v>
      </c>
      <c r="H62" s="174">
        <f t="shared" si="2"/>
        <v>0</v>
      </c>
      <c r="I62" s="174">
        <f t="shared" si="2"/>
        <v>0</v>
      </c>
      <c r="J62" s="175"/>
      <c r="K62" s="123">
        <f t="shared" si="1"/>
        <v>0</v>
      </c>
      <c r="L62" s="107"/>
    </row>
    <row r="63" spans="1:13" ht="15.75" customHeight="1" thickBot="1">
      <c r="B63" s="208" t="s">
        <v>235</v>
      </c>
      <c r="C63" s="367"/>
      <c r="D63" s="333"/>
      <c r="E63" s="368"/>
      <c r="F63" s="93"/>
      <c r="G63" s="93"/>
      <c r="H63" s="335"/>
      <c r="I63" s="335"/>
      <c r="J63" s="203" t="s">
        <v>118</v>
      </c>
      <c r="K63" s="124">
        <f>SUM(K54:K61)</f>
        <v>0</v>
      </c>
      <c r="L63" s="369"/>
    </row>
    <row r="64" spans="1:13" ht="15.75" customHeight="1" thickBot="1">
      <c r="B64" s="444" t="s">
        <v>309</v>
      </c>
      <c r="C64" s="445"/>
      <c r="D64" s="445"/>
      <c r="E64" s="445"/>
      <c r="F64" s="445"/>
      <c r="G64" s="445"/>
      <c r="H64" s="445"/>
      <c r="I64" s="445"/>
      <c r="J64" s="445"/>
      <c r="K64" s="446"/>
      <c r="L64" s="319"/>
    </row>
    <row r="65" spans="2:15" ht="15.75" customHeight="1">
      <c r="B65" s="486" t="s">
        <v>245</v>
      </c>
      <c r="C65" s="487"/>
      <c r="D65" s="488" t="s">
        <v>246</v>
      </c>
      <c r="E65" s="488"/>
      <c r="F65" s="488"/>
      <c r="G65" s="407"/>
      <c r="H65" s="441" t="s">
        <v>187</v>
      </c>
      <c r="I65" s="442"/>
      <c r="J65" s="442"/>
      <c r="K65" s="443"/>
      <c r="L65" s="302"/>
    </row>
    <row r="66" spans="2:15" ht="30.75" customHeight="1">
      <c r="B66" s="489" t="s">
        <v>255</v>
      </c>
      <c r="C66" s="490"/>
      <c r="D66" s="490"/>
      <c r="E66" s="490"/>
      <c r="F66" s="490"/>
      <c r="G66" s="490"/>
      <c r="H66" s="490"/>
      <c r="I66" s="490"/>
      <c r="J66" s="490"/>
      <c r="K66" s="491"/>
      <c r="L66" s="370"/>
    </row>
    <row r="67" spans="2:15" ht="17.25" customHeight="1">
      <c r="B67" s="477" t="s">
        <v>247</v>
      </c>
      <c r="C67" s="478"/>
      <c r="D67" s="478"/>
      <c r="E67" s="478"/>
      <c r="F67" s="478"/>
      <c r="G67" s="478"/>
      <c r="H67" s="478"/>
      <c r="I67" s="478"/>
      <c r="J67" s="478"/>
      <c r="K67" s="479"/>
      <c r="L67" s="371"/>
    </row>
    <row r="68" spans="2:15">
      <c r="B68" s="242" t="s">
        <v>13</v>
      </c>
      <c r="C68" s="480" t="s">
        <v>41</v>
      </c>
      <c r="D68" s="481"/>
      <c r="E68" s="643" t="s">
        <v>292</v>
      </c>
      <c r="F68" s="644"/>
      <c r="G68" s="644"/>
      <c r="H68" s="645"/>
      <c r="I68" s="646" t="s">
        <v>123</v>
      </c>
      <c r="J68" s="647"/>
      <c r="K68" s="648"/>
      <c r="L68" s="372"/>
    </row>
    <row r="69" spans="2:15" ht="37.5" customHeight="1">
      <c r="B69" s="209" t="s">
        <v>196</v>
      </c>
      <c r="C69" s="296" t="s">
        <v>45</v>
      </c>
      <c r="D69" s="210" t="s">
        <v>46</v>
      </c>
      <c r="E69" s="449" t="s">
        <v>201</v>
      </c>
      <c r="F69" s="450"/>
      <c r="G69" s="449" t="s">
        <v>248</v>
      </c>
      <c r="H69" s="450"/>
      <c r="I69" s="180" t="s">
        <v>90</v>
      </c>
      <c r="J69" s="181" t="s">
        <v>171</v>
      </c>
      <c r="K69" s="182" t="s">
        <v>99</v>
      </c>
      <c r="L69" s="373"/>
    </row>
    <row r="70" spans="2:15">
      <c r="B70" s="67"/>
      <c r="C70" s="298"/>
      <c r="D70" s="68"/>
      <c r="E70" s="447"/>
      <c r="F70" s="448"/>
      <c r="G70" s="475"/>
      <c r="H70" s="476"/>
      <c r="I70" s="139">
        <f>SUM(G70-E70)</f>
        <v>0</v>
      </c>
      <c r="J70" s="64"/>
      <c r="K70" s="137" t="str">
        <f t="shared" ref="K70:K74" si="3">+M70</f>
        <v>0.00</v>
      </c>
      <c r="L70" s="374">
        <f>SUM(I70-J70)</f>
        <v>0</v>
      </c>
      <c r="M70" s="300" t="str">
        <f t="shared" ref="M70:M76" si="4">IF(L70&lt;=0,"0.00",L70)</f>
        <v>0.00</v>
      </c>
    </row>
    <row r="71" spans="2:15">
      <c r="B71" s="67"/>
      <c r="C71" s="298"/>
      <c r="D71" s="68"/>
      <c r="E71" s="447"/>
      <c r="F71" s="448"/>
      <c r="G71" s="475"/>
      <c r="H71" s="485"/>
      <c r="I71" s="139">
        <f t="shared" ref="I71:I74" si="5">SUM(G71-E71)</f>
        <v>0</v>
      </c>
      <c r="J71" s="64"/>
      <c r="K71" s="137" t="str">
        <f t="shared" si="3"/>
        <v>0.00</v>
      </c>
      <c r="L71" s="375">
        <f t="shared" ref="L71:L74" si="6">SUM(I71-J71)</f>
        <v>0</v>
      </c>
      <c r="M71" s="300" t="str">
        <f t="shared" si="4"/>
        <v>0.00</v>
      </c>
    </row>
    <row r="72" spans="2:15">
      <c r="B72" s="67"/>
      <c r="C72" s="297"/>
      <c r="D72" s="68"/>
      <c r="E72" s="447"/>
      <c r="F72" s="448"/>
      <c r="G72" s="475"/>
      <c r="H72" s="476"/>
      <c r="I72" s="139">
        <f t="shared" si="5"/>
        <v>0</v>
      </c>
      <c r="J72" s="64"/>
      <c r="K72" s="137" t="str">
        <f t="shared" si="3"/>
        <v>0.00</v>
      </c>
      <c r="L72" s="375">
        <f t="shared" si="6"/>
        <v>0</v>
      </c>
      <c r="M72" s="300" t="str">
        <f t="shared" si="4"/>
        <v>0.00</v>
      </c>
    </row>
    <row r="73" spans="2:15">
      <c r="B73" s="492" t="s">
        <v>258</v>
      </c>
      <c r="C73" s="493"/>
      <c r="D73" s="494"/>
      <c r="E73" s="447"/>
      <c r="F73" s="448"/>
      <c r="G73" s="475"/>
      <c r="H73" s="476"/>
      <c r="I73" s="139">
        <f t="shared" si="5"/>
        <v>0</v>
      </c>
      <c r="J73" s="64"/>
      <c r="K73" s="137" t="str">
        <f t="shared" si="3"/>
        <v>0.00</v>
      </c>
      <c r="L73" s="375">
        <f t="shared" si="6"/>
        <v>0</v>
      </c>
      <c r="M73" s="300" t="str">
        <f t="shared" si="4"/>
        <v>0.00</v>
      </c>
      <c r="O73" s="61">
        <f>SUM(K73*0.545)</f>
        <v>0</v>
      </c>
    </row>
    <row r="74" spans="2:15">
      <c r="B74" s="495" t="s">
        <v>257</v>
      </c>
      <c r="C74" s="496"/>
      <c r="D74" s="497"/>
      <c r="E74" s="470"/>
      <c r="F74" s="471"/>
      <c r="G74" s="475"/>
      <c r="H74" s="476"/>
      <c r="I74" s="139">
        <f t="shared" si="5"/>
        <v>0</v>
      </c>
      <c r="J74" s="64"/>
      <c r="K74" s="137" t="str">
        <f t="shared" si="3"/>
        <v>0.00</v>
      </c>
      <c r="L74" s="375">
        <f t="shared" si="6"/>
        <v>0</v>
      </c>
      <c r="M74" s="300" t="str">
        <f t="shared" si="4"/>
        <v>0.00</v>
      </c>
      <c r="O74" s="61">
        <f>SUM(K74*0.018)</f>
        <v>0</v>
      </c>
    </row>
    <row r="75" spans="2:15">
      <c r="B75" s="376" t="s">
        <v>254</v>
      </c>
      <c r="C75" s="377"/>
      <c r="D75" s="501" t="s">
        <v>310</v>
      </c>
      <c r="E75" s="501"/>
      <c r="F75" s="501"/>
      <c r="G75" s="501"/>
      <c r="H75" s="501"/>
      <c r="I75" s="233"/>
      <c r="J75" s="211" t="s">
        <v>188</v>
      </c>
      <c r="K75" s="138" t="str">
        <f>+M75</f>
        <v>0.00</v>
      </c>
      <c r="L75" s="378">
        <f>+SUM(K70:K74)</f>
        <v>0</v>
      </c>
      <c r="M75" s="300" t="str">
        <f t="shared" si="4"/>
        <v>0.00</v>
      </c>
      <c r="N75" s="379"/>
      <c r="O75" s="379">
        <f>SUM(O70:O74)</f>
        <v>0</v>
      </c>
    </row>
    <row r="76" spans="2:15" ht="14.25" thickBot="1">
      <c r="B76" s="264" t="s">
        <v>108</v>
      </c>
      <c r="C76" s="380"/>
      <c r="D76" s="381"/>
      <c r="E76" s="414">
        <v>0.57999999999999996</v>
      </c>
      <c r="F76" s="382">
        <f>SUM(K70:K73)*0.545</f>
        <v>0</v>
      </c>
      <c r="G76" s="414">
        <v>0.2</v>
      </c>
      <c r="H76" s="335">
        <f>SUM(K74*0.18)</f>
        <v>0</v>
      </c>
      <c r="I76" s="258"/>
      <c r="J76" s="259" t="s">
        <v>256</v>
      </c>
      <c r="K76" s="260">
        <f>L76</f>
        <v>0</v>
      </c>
      <c r="L76" s="383">
        <f>SUM(K70:K73)*0.545+K74*0.18</f>
        <v>0</v>
      </c>
      <c r="M76" s="300" t="str">
        <f t="shared" si="4"/>
        <v>0.00</v>
      </c>
    </row>
    <row r="77" spans="2:15" ht="16.5" thickBot="1">
      <c r="B77" s="444" t="s">
        <v>81</v>
      </c>
      <c r="C77" s="445"/>
      <c r="D77" s="445"/>
      <c r="E77" s="445"/>
      <c r="F77" s="445"/>
      <c r="G77" s="445"/>
      <c r="H77" s="445"/>
      <c r="I77" s="445"/>
      <c r="J77" s="445"/>
      <c r="K77" s="446"/>
      <c r="L77" s="319"/>
    </row>
    <row r="78" spans="2:15">
      <c r="B78" s="502" t="s">
        <v>78</v>
      </c>
      <c r="C78" s="503"/>
      <c r="D78" s="503"/>
      <c r="E78" s="503"/>
      <c r="F78" s="503"/>
      <c r="G78" s="503"/>
      <c r="H78" s="503"/>
      <c r="I78" s="503"/>
      <c r="J78" s="504"/>
      <c r="K78" s="261">
        <f>K35</f>
        <v>0</v>
      </c>
      <c r="L78" s="384"/>
    </row>
    <row r="79" spans="2:15">
      <c r="B79" s="467" t="s">
        <v>100</v>
      </c>
      <c r="C79" s="468"/>
      <c r="D79" s="468"/>
      <c r="E79" s="468"/>
      <c r="F79" s="468"/>
      <c r="G79" s="468"/>
      <c r="H79" s="468"/>
      <c r="I79" s="468"/>
      <c r="J79" s="469"/>
      <c r="K79" s="125">
        <f>K49</f>
        <v>0</v>
      </c>
      <c r="L79" s="384"/>
    </row>
    <row r="80" spans="2:15">
      <c r="B80" s="467" t="s">
        <v>117</v>
      </c>
      <c r="C80" s="468"/>
      <c r="D80" s="468"/>
      <c r="E80" s="468"/>
      <c r="F80" s="468"/>
      <c r="G80" s="468"/>
      <c r="H80" s="468"/>
      <c r="I80" s="468"/>
      <c r="J80" s="469"/>
      <c r="K80" s="126">
        <f>K63</f>
        <v>0</v>
      </c>
      <c r="L80" s="385"/>
    </row>
    <row r="81" spans="2:12">
      <c r="B81" s="467" t="s">
        <v>102</v>
      </c>
      <c r="C81" s="468"/>
      <c r="D81" s="468"/>
      <c r="E81" s="468"/>
      <c r="F81" s="468"/>
      <c r="G81" s="468"/>
      <c r="H81" s="468"/>
      <c r="I81" s="468"/>
      <c r="J81" s="469"/>
      <c r="K81" s="126">
        <f>K76</f>
        <v>0</v>
      </c>
      <c r="L81" s="385"/>
    </row>
    <row r="82" spans="2:12">
      <c r="B82" s="183" t="s">
        <v>86</v>
      </c>
      <c r="C82" s="184"/>
      <c r="D82" s="255"/>
      <c r="E82" s="255"/>
      <c r="F82" s="255"/>
      <c r="G82" s="255"/>
      <c r="H82" s="255"/>
      <c r="I82" s="255"/>
      <c r="J82" s="256"/>
      <c r="K82" s="127">
        <f>SUM(K78:K81)</f>
        <v>0</v>
      </c>
      <c r="L82" s="386"/>
    </row>
    <row r="83" spans="2:12">
      <c r="B83" s="467" t="s">
        <v>103</v>
      </c>
      <c r="C83" s="468"/>
      <c r="D83" s="468"/>
      <c r="E83" s="468"/>
      <c r="F83" s="468"/>
      <c r="G83" s="468"/>
      <c r="H83" s="468"/>
      <c r="I83" s="468"/>
      <c r="J83" s="469"/>
      <c r="K83" s="212">
        <v>0</v>
      </c>
      <c r="L83" s="387"/>
    </row>
    <row r="84" spans="2:12">
      <c r="B84" s="254" t="s">
        <v>236</v>
      </c>
      <c r="C84" s="255"/>
      <c r="D84" s="255"/>
      <c r="E84" s="255"/>
      <c r="F84" s="255"/>
      <c r="G84" s="255"/>
      <c r="H84" s="255"/>
      <c r="I84" s="255"/>
      <c r="J84" s="256"/>
      <c r="K84" s="213">
        <v>0</v>
      </c>
      <c r="L84" s="387"/>
    </row>
    <row r="85" spans="2:12" ht="13.5" customHeight="1">
      <c r="B85" s="254" t="s">
        <v>119</v>
      </c>
      <c r="C85" s="255"/>
      <c r="D85" s="255"/>
      <c r="E85" s="255"/>
      <c r="F85" s="255"/>
      <c r="G85" s="255"/>
      <c r="H85" s="255"/>
      <c r="I85" s="255"/>
      <c r="J85" s="256"/>
      <c r="K85" s="214">
        <v>0</v>
      </c>
      <c r="L85" s="387"/>
    </row>
    <row r="86" spans="2:12" ht="13.5" customHeight="1">
      <c r="B86" s="464" t="s">
        <v>104</v>
      </c>
      <c r="C86" s="465"/>
      <c r="D86" s="465"/>
      <c r="E86" s="465"/>
      <c r="F86" s="465"/>
      <c r="G86" s="465"/>
      <c r="H86" s="465"/>
      <c r="I86" s="465"/>
      <c r="J86" s="466"/>
      <c r="K86" s="128">
        <f>K82-SUM(K83:K85)</f>
        <v>0</v>
      </c>
      <c r="L86" s="388"/>
    </row>
    <row r="87" spans="2:12" ht="13.5" customHeight="1" thickBot="1">
      <c r="B87" s="461" t="s">
        <v>121</v>
      </c>
      <c r="C87" s="462"/>
      <c r="D87" s="462"/>
      <c r="E87" s="462"/>
      <c r="F87" s="462"/>
      <c r="G87" s="462"/>
      <c r="H87" s="462"/>
      <c r="I87" s="462"/>
      <c r="J87" s="463"/>
      <c r="K87" s="129"/>
      <c r="L87" s="388"/>
    </row>
    <row r="88" spans="2:12" ht="13.5" customHeight="1">
      <c r="B88" s="458" t="s">
        <v>84</v>
      </c>
      <c r="C88" s="459"/>
      <c r="D88" s="459"/>
      <c r="E88" s="459"/>
      <c r="F88" s="459"/>
      <c r="G88" s="459"/>
      <c r="H88" s="459"/>
      <c r="I88" s="459"/>
      <c r="J88" s="459"/>
      <c r="K88" s="460"/>
      <c r="L88" s="319"/>
    </row>
    <row r="89" spans="2:12" ht="13.15" customHeight="1">
      <c r="B89" s="455" t="s">
        <v>79</v>
      </c>
      <c r="C89" s="456"/>
      <c r="D89" s="456"/>
      <c r="E89" s="456"/>
      <c r="F89" s="456"/>
      <c r="G89" s="456"/>
      <c r="H89" s="456"/>
      <c r="I89" s="456"/>
      <c r="J89" s="456"/>
      <c r="K89" s="457"/>
      <c r="L89" s="389"/>
    </row>
    <row r="90" spans="2:12" ht="13.15" customHeight="1">
      <c r="B90" s="452" t="s">
        <v>80</v>
      </c>
      <c r="C90" s="453"/>
      <c r="D90" s="453"/>
      <c r="E90" s="453"/>
      <c r="F90" s="453"/>
      <c r="G90" s="453"/>
      <c r="H90" s="453"/>
      <c r="I90" s="453"/>
      <c r="J90" s="453"/>
      <c r="K90" s="454"/>
      <c r="L90" s="390"/>
    </row>
    <row r="91" spans="2:12">
      <c r="B91" s="452"/>
      <c r="C91" s="453"/>
      <c r="D91" s="453"/>
      <c r="E91" s="453"/>
      <c r="F91" s="453"/>
      <c r="G91" s="453"/>
      <c r="H91" s="453"/>
      <c r="I91" s="453"/>
      <c r="J91" s="453"/>
      <c r="K91" s="454"/>
      <c r="L91" s="390"/>
    </row>
    <row r="92" spans="2:12" ht="13.5" customHeight="1">
      <c r="B92" s="452"/>
      <c r="C92" s="453"/>
      <c r="D92" s="453"/>
      <c r="E92" s="453"/>
      <c r="F92" s="453"/>
      <c r="G92" s="453"/>
      <c r="H92" s="453"/>
      <c r="I92" s="453"/>
      <c r="J92" s="453"/>
      <c r="K92" s="454"/>
      <c r="L92" s="390"/>
    </row>
    <row r="93" spans="2:12" ht="15.75" customHeight="1">
      <c r="B93" s="509"/>
      <c r="C93" s="510"/>
      <c r="D93" s="510"/>
      <c r="E93" s="511"/>
      <c r="F93" s="511"/>
      <c r="G93" s="511"/>
      <c r="H93" s="511"/>
      <c r="I93" s="511"/>
      <c r="J93" s="507"/>
      <c r="K93" s="508"/>
      <c r="L93" s="342"/>
    </row>
    <row r="94" spans="2:12" ht="12" customHeight="1">
      <c r="B94" s="512" t="s">
        <v>120</v>
      </c>
      <c r="C94" s="513"/>
      <c r="D94" s="513"/>
      <c r="E94" s="415" t="s">
        <v>311</v>
      </c>
      <c r="F94" s="415"/>
      <c r="G94" s="415"/>
      <c r="H94" s="415"/>
      <c r="I94" s="253"/>
      <c r="J94" s="221" t="s">
        <v>199</v>
      </c>
      <c r="K94" s="391"/>
      <c r="L94" s="392"/>
    </row>
    <row r="95" spans="2:12" ht="24" customHeight="1">
      <c r="B95" s="498"/>
      <c r="C95" s="499"/>
      <c r="D95" s="499"/>
      <c r="E95" s="500"/>
      <c r="F95" s="500"/>
      <c r="G95" s="500"/>
      <c r="H95" s="500"/>
      <c r="I95" s="500"/>
      <c r="J95" s="635"/>
      <c r="K95" s="636"/>
      <c r="L95" s="392"/>
    </row>
    <row r="96" spans="2:12" ht="12" customHeight="1">
      <c r="B96" s="482" t="s">
        <v>85</v>
      </c>
      <c r="C96" s="483"/>
      <c r="D96" s="483"/>
      <c r="E96" s="484" t="s">
        <v>312</v>
      </c>
      <c r="F96" s="484"/>
      <c r="G96" s="484"/>
      <c r="H96" s="484"/>
      <c r="I96" s="484"/>
      <c r="J96" s="221" t="s">
        <v>199</v>
      </c>
      <c r="K96" s="391"/>
      <c r="L96" s="392"/>
    </row>
    <row r="97" spans="2:12" ht="24" customHeight="1">
      <c r="B97" s="251"/>
      <c r="C97" s="252"/>
      <c r="D97" s="252"/>
      <c r="E97" s="632"/>
      <c r="F97" s="632"/>
      <c r="G97" s="632"/>
      <c r="H97" s="632"/>
      <c r="I97" s="632"/>
      <c r="J97" s="633"/>
      <c r="K97" s="634"/>
      <c r="L97" s="392"/>
    </row>
    <row r="98" spans="2:12" ht="11.25" customHeight="1">
      <c r="B98" s="482" t="s">
        <v>82</v>
      </c>
      <c r="C98" s="483"/>
      <c r="D98" s="483"/>
      <c r="E98" s="484" t="s">
        <v>313</v>
      </c>
      <c r="F98" s="484"/>
      <c r="G98" s="484"/>
      <c r="H98" s="484"/>
      <c r="I98" s="484"/>
      <c r="J98" s="221" t="s">
        <v>199</v>
      </c>
      <c r="K98" s="391"/>
      <c r="L98" s="392"/>
    </row>
    <row r="99" spans="2:12" ht="21.75" customHeight="1">
      <c r="B99" s="251"/>
      <c r="C99" s="252"/>
      <c r="D99" s="252"/>
      <c r="E99" s="632"/>
      <c r="F99" s="632"/>
      <c r="G99" s="632"/>
      <c r="H99" s="632"/>
      <c r="I99" s="632"/>
      <c r="J99" s="633"/>
      <c r="K99" s="634"/>
      <c r="L99" s="392"/>
    </row>
    <row r="100" spans="2:12" ht="12" customHeight="1" thickBot="1">
      <c r="B100" s="220" t="s">
        <v>83</v>
      </c>
      <c r="C100" s="393"/>
      <c r="D100" s="393"/>
      <c r="E100" s="451" t="s">
        <v>314</v>
      </c>
      <c r="F100" s="451"/>
      <c r="G100" s="451"/>
      <c r="H100" s="451"/>
      <c r="I100" s="393"/>
      <c r="J100" s="222" t="s">
        <v>199</v>
      </c>
      <c r="K100" s="394"/>
      <c r="L100" s="392"/>
    </row>
    <row r="101" spans="2:12">
      <c r="B101" s="192"/>
    </row>
  </sheetData>
  <protectedRanges>
    <protectedRange sqref="G93:L100 F93 E94 E95:E100" name="Signatures"/>
    <protectedRange sqref="J69:J74 B69:B74 D69:H74 C69 C73:C74" name="Mileage"/>
    <protectedRange algorithmName="SHA-512" hashValue="V7pfKP1Jq9PQOh8IrTKx4YYoOkdKcA0Lquz8pIECMOmezUEVcfh80CQaslypO3jmEmf2LquL8SJTmW1aBYvSIg==" saltValue="ORB+pvCgN3ORGuXhN1kmPg==" spinCount="100000" sqref="B26:J34" name="Meals"/>
    <protectedRange algorithmName="SHA-512" hashValue="D3nqGdHcVDuhuJGM3ApEV2fzRzHUwwm8X21mbUkxOiDbua6xF1jAoLlXJjalZVhc+oqCzvQgWmufFU0cpJDkCA==" saltValue="jNqurATz5K5hiCb0ZI08+g==" spinCount="100000" sqref="B8:L21" name="General"/>
    <protectedRange sqref="B55:J61 F63:H63" name="Misc"/>
    <protectedRange sqref="B83:L85" name="Advance"/>
  </protectedRanges>
  <dataConsolidate/>
  <mergeCells count="148">
    <mergeCell ref="C3:I3"/>
    <mergeCell ref="E4:G4"/>
    <mergeCell ref="E97:I97"/>
    <mergeCell ref="E99:I99"/>
    <mergeCell ref="J99:K99"/>
    <mergeCell ref="J95:K95"/>
    <mergeCell ref="J97:K97"/>
    <mergeCell ref="N47:O47"/>
    <mergeCell ref="B12:C12"/>
    <mergeCell ref="B14:C14"/>
    <mergeCell ref="E68:H68"/>
    <mergeCell ref="I68:K68"/>
    <mergeCell ref="D42:F42"/>
    <mergeCell ref="D43:F43"/>
    <mergeCell ref="D44:F44"/>
    <mergeCell ref="D45:F45"/>
    <mergeCell ref="D46:F46"/>
    <mergeCell ref="D47:F47"/>
    <mergeCell ref="B40:C40"/>
    <mergeCell ref="F17:I17"/>
    <mergeCell ref="F18:I18"/>
    <mergeCell ref="D32:E32"/>
    <mergeCell ref="B23:G23"/>
    <mergeCell ref="D29:E29"/>
    <mergeCell ref="D30:E30"/>
    <mergeCell ref="D31:E31"/>
    <mergeCell ref="J40:K40"/>
    <mergeCell ref="B19:I19"/>
    <mergeCell ref="B38:K38"/>
    <mergeCell ref="F34:G34"/>
    <mergeCell ref="D34:E34"/>
    <mergeCell ref="F29:G29"/>
    <mergeCell ref="F28:G28"/>
    <mergeCell ref="H28:I28"/>
    <mergeCell ref="D27:E27"/>
    <mergeCell ref="D40:F40"/>
    <mergeCell ref="H40:I40"/>
    <mergeCell ref="F27:G27"/>
    <mergeCell ref="D28:E28"/>
    <mergeCell ref="H31:I31"/>
    <mergeCell ref="H32:I32"/>
    <mergeCell ref="H34:I34"/>
    <mergeCell ref="H29:I29"/>
    <mergeCell ref="H33:I33"/>
    <mergeCell ref="B25:K25"/>
    <mergeCell ref="B39:K39"/>
    <mergeCell ref="D26:E26"/>
    <mergeCell ref="B37:K37"/>
    <mergeCell ref="H30:I30"/>
    <mergeCell ref="D14:E14"/>
    <mergeCell ref="D15:E15"/>
    <mergeCell ref="D17:E17"/>
    <mergeCell ref="D18:E18"/>
    <mergeCell ref="F10:I11"/>
    <mergeCell ref="J10:K11"/>
    <mergeCell ref="D12:E12"/>
    <mergeCell ref="J41:K41"/>
    <mergeCell ref="D33:E33"/>
    <mergeCell ref="F33:G33"/>
    <mergeCell ref="B22:K22"/>
    <mergeCell ref="J19:K19"/>
    <mergeCell ref="B18:C18"/>
    <mergeCell ref="F26:G26"/>
    <mergeCell ref="H26:I26"/>
    <mergeCell ref="H27:I27"/>
    <mergeCell ref="D41:F41"/>
    <mergeCell ref="H41:I41"/>
    <mergeCell ref="F12:F16"/>
    <mergeCell ref="G12:K16"/>
    <mergeCell ref="B41:C41"/>
    <mergeCell ref="F30:G30"/>
    <mergeCell ref="F31:G31"/>
    <mergeCell ref="B6:K6"/>
    <mergeCell ref="B9:C9"/>
    <mergeCell ref="J17:K17"/>
    <mergeCell ref="J18:K18"/>
    <mergeCell ref="D10:E10"/>
    <mergeCell ref="D11:E11"/>
    <mergeCell ref="D16:E16"/>
    <mergeCell ref="B16:C16"/>
    <mergeCell ref="B7:K7"/>
    <mergeCell ref="D8:E8"/>
    <mergeCell ref="D9:E9"/>
    <mergeCell ref="F8:I8"/>
    <mergeCell ref="F9:I9"/>
    <mergeCell ref="B8:C8"/>
    <mergeCell ref="J8:K8"/>
    <mergeCell ref="J9:K9"/>
    <mergeCell ref="D13:E13"/>
    <mergeCell ref="D75:H75"/>
    <mergeCell ref="B79:J79"/>
    <mergeCell ref="B78:J78"/>
    <mergeCell ref="B77:K77"/>
    <mergeCell ref="F32:G32"/>
    <mergeCell ref="B98:D98"/>
    <mergeCell ref="E98:I98"/>
    <mergeCell ref="J93:K93"/>
    <mergeCell ref="B93:D93"/>
    <mergeCell ref="E93:I93"/>
    <mergeCell ref="B94:D94"/>
    <mergeCell ref="E73:F73"/>
    <mergeCell ref="E74:F74"/>
    <mergeCell ref="J44:K44"/>
    <mergeCell ref="J45:K45"/>
    <mergeCell ref="J46:K46"/>
    <mergeCell ref="J47:K47"/>
    <mergeCell ref="B53:K53"/>
    <mergeCell ref="B46:C46"/>
    <mergeCell ref="B47:C47"/>
    <mergeCell ref="G73:H73"/>
    <mergeCell ref="G74:H74"/>
    <mergeCell ref="B67:K67"/>
    <mergeCell ref="B64:K64"/>
    <mergeCell ref="C68:D68"/>
    <mergeCell ref="G72:H72"/>
    <mergeCell ref="E72:F72"/>
    <mergeCell ref="G71:H71"/>
    <mergeCell ref="E71:F71"/>
    <mergeCell ref="B65:C65"/>
    <mergeCell ref="D65:F65"/>
    <mergeCell ref="B66:K66"/>
    <mergeCell ref="B73:D73"/>
    <mergeCell ref="B74:D74"/>
    <mergeCell ref="G69:H69"/>
    <mergeCell ref="E100:H100"/>
    <mergeCell ref="B90:K92"/>
    <mergeCell ref="B89:K89"/>
    <mergeCell ref="B88:K88"/>
    <mergeCell ref="B87:J87"/>
    <mergeCell ref="B86:J86"/>
    <mergeCell ref="B83:J83"/>
    <mergeCell ref="B81:J81"/>
    <mergeCell ref="B80:J80"/>
    <mergeCell ref="B96:D96"/>
    <mergeCell ref="E96:I96"/>
    <mergeCell ref="B95:D95"/>
    <mergeCell ref="E95:I95"/>
    <mergeCell ref="J42:K42"/>
    <mergeCell ref="J43:K43"/>
    <mergeCell ref="B42:C42"/>
    <mergeCell ref="B44:C44"/>
    <mergeCell ref="H65:K65"/>
    <mergeCell ref="B52:K52"/>
    <mergeCell ref="B45:C45"/>
    <mergeCell ref="E70:F70"/>
    <mergeCell ref="E69:F69"/>
    <mergeCell ref="B43:C43"/>
    <mergeCell ref="G70:H70"/>
  </mergeCells>
  <phoneticPr fontId="4" type="noConversion"/>
  <dataValidations disablePrompts="1" count="1">
    <dataValidation type="list" showErrorMessage="1" sqref="D16:E16">
      <formula1>PrimaryWorkStation</formula1>
    </dataValidation>
  </dataValidations>
  <hyperlinks>
    <hyperlink ref="B38:K38" r:id="rId1" display="Note 1: View GSA Per Diem Rates Here"/>
    <hyperlink ref="B7:K7" r:id="rId2" display="View State of GA-Statewide Travel Policy Here (Travel Policy Revised 11/16/2017)"/>
    <hyperlink ref="D65:F65" r:id="rId3" display="Car Rental Cost Comparison)"/>
    <hyperlink ref="B23:G23" r:id="rId4" display=" View State of GA Meal Allowance per Diem Here (for travel within GA)  "/>
    <hyperlink ref="B75" r:id="rId5" display="CRCC"/>
    <hyperlink ref="H65:K65" r:id="rId6" display="Campus to Campus Predetermined Mileage Chart"/>
    <hyperlink ref="H65" r:id="rId7" display="Campus2Campus Predetermined  Mileage Chart"/>
  </hyperlinks>
  <printOptions horizontalCentered="1"/>
  <pageMargins left="0.25" right="0.25" top="0.15" bottom="0.15" header="0.3" footer="0"/>
  <pageSetup scale="93" firstPageNumber="0" fitToHeight="0" orientation="portrait" r:id="rId8"/>
  <headerFooter>
    <oddFooter xml:space="preserve">&amp;L&amp;9Revised 01.08.19
&amp;R&amp;9Page &amp;P of &amp;N&amp;10
</oddFooter>
  </headerFooter>
  <rowBreaks count="1" manualBreakCount="1">
    <brk id="49" min="1" max="10"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8" r:id="rId11" name="Check Box 4">
              <controlPr defaultSize="0" autoFill="0" autoLine="0" autoPict="0">
                <anchor moveWithCells="1" sizeWithCells="1">
                  <from>
                    <xdr:col>9</xdr:col>
                    <xdr:colOff>209550</xdr:colOff>
                    <xdr:row>18</xdr:row>
                    <xdr:rowOff>123825</xdr:rowOff>
                  </from>
                  <to>
                    <xdr:col>9</xdr:col>
                    <xdr:colOff>581025</xdr:colOff>
                    <xdr:row>18</xdr:row>
                    <xdr:rowOff>342900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sizeWithCells="1">
                  <from>
                    <xdr:col>9</xdr:col>
                    <xdr:colOff>1095375</xdr:colOff>
                    <xdr:row>18</xdr:row>
                    <xdr:rowOff>123825</xdr:rowOff>
                  </from>
                  <to>
                    <xdr:col>10</xdr:col>
                    <xdr:colOff>466725</xdr:colOff>
                    <xdr:row>18</xdr:row>
                    <xdr:rowOff>342900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sizeWithCells="1">
                  <from>
                    <xdr:col>9</xdr:col>
                    <xdr:colOff>180975</xdr:colOff>
                    <xdr:row>8</xdr:row>
                    <xdr:rowOff>0</xdr:rowOff>
                  </from>
                  <to>
                    <xdr:col>9</xdr:col>
                    <xdr:colOff>571500</xdr:colOff>
                    <xdr:row>8</xdr:row>
                    <xdr:rowOff>161925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sizeWithCells="1">
                  <from>
                    <xdr:col>9</xdr:col>
                    <xdr:colOff>1085850</xdr:colOff>
                    <xdr:row>8</xdr:row>
                    <xdr:rowOff>0</xdr:rowOff>
                  </from>
                  <to>
                    <xdr:col>10</xdr:col>
                    <xdr:colOff>466725</xdr:colOff>
                    <xdr:row>8</xdr:row>
                    <xdr:rowOff>171450</xdr:rowOff>
                  </to>
                </anchor>
              </controlPr>
            </control>
          </mc:Choice>
        </mc:AlternateContent>
        <mc:AlternateContent xmlns:mc="http://schemas.openxmlformats.org/markup-compatibility/2006">
          <mc:Choice Requires="x14">
            <control shapeId="1045" r:id="rId15" name="Option Button 21">
              <controlPr defaultSize="0" autoFill="0" autoLine="0" autoPict="0">
                <anchor moveWithCells="1" sizeWithCells="1">
                  <from>
                    <xdr:col>3</xdr:col>
                    <xdr:colOff>114300</xdr:colOff>
                    <xdr:row>7</xdr:row>
                    <xdr:rowOff>28575</xdr:rowOff>
                  </from>
                  <to>
                    <xdr:col>4</xdr:col>
                    <xdr:colOff>47625</xdr:colOff>
                    <xdr:row>7</xdr:row>
                    <xdr:rowOff>257175</xdr:rowOff>
                  </to>
                </anchor>
              </controlPr>
            </control>
          </mc:Choice>
        </mc:AlternateContent>
        <mc:AlternateContent xmlns:mc="http://schemas.openxmlformats.org/markup-compatibility/2006">
          <mc:Choice Requires="x14">
            <control shapeId="1046" r:id="rId16" name="Option Button 22">
              <controlPr defaultSize="0" autoFill="0" autoLine="0" autoPict="0">
                <anchor moveWithCells="1" sizeWithCells="1">
                  <from>
                    <xdr:col>4</xdr:col>
                    <xdr:colOff>95250</xdr:colOff>
                    <xdr:row>7</xdr:row>
                    <xdr:rowOff>38100</xdr:rowOff>
                  </from>
                  <to>
                    <xdr:col>4</xdr:col>
                    <xdr:colOff>666750</xdr:colOff>
                    <xdr:row>7</xdr:row>
                    <xdr:rowOff>276225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sizeWithCells="1">
                  <from>
                    <xdr:col>5</xdr:col>
                    <xdr:colOff>104775</xdr:colOff>
                    <xdr:row>47</xdr:row>
                    <xdr:rowOff>28575</xdr:rowOff>
                  </from>
                  <to>
                    <xdr:col>5</xdr:col>
                    <xdr:colOff>361950</xdr:colOff>
                    <xdr:row>48</xdr:row>
                    <xdr:rowOff>152400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sizeWithCells="1">
                  <from>
                    <xdr:col>6</xdr:col>
                    <xdr:colOff>38100</xdr:colOff>
                    <xdr:row>47</xdr:row>
                    <xdr:rowOff>28575</xdr:rowOff>
                  </from>
                  <to>
                    <xdr:col>6</xdr:col>
                    <xdr:colOff>390525</xdr:colOff>
                    <xdr:row>48</xdr:row>
                    <xdr:rowOff>152400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sizeWithCells="1">
                  <from>
                    <xdr:col>5</xdr:col>
                    <xdr:colOff>361950</xdr:colOff>
                    <xdr:row>62</xdr:row>
                    <xdr:rowOff>19050</xdr:rowOff>
                  </from>
                  <to>
                    <xdr:col>5</xdr:col>
                    <xdr:colOff>600075</xdr:colOff>
                    <xdr:row>62</xdr:row>
                    <xdr:rowOff>200025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sizeWithCells="1">
                  <from>
                    <xdr:col>6</xdr:col>
                    <xdr:colOff>238125</xdr:colOff>
                    <xdr:row>62</xdr:row>
                    <xdr:rowOff>19050</xdr:rowOff>
                  </from>
                  <to>
                    <xdr:col>6</xdr:col>
                    <xdr:colOff>561975</xdr:colOff>
                    <xdr:row>63</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sizeWithCells="1">
                  <from>
                    <xdr:col>9</xdr:col>
                    <xdr:colOff>180975</xdr:colOff>
                    <xdr:row>9</xdr:row>
                    <xdr:rowOff>76200</xdr:rowOff>
                  </from>
                  <to>
                    <xdr:col>9</xdr:col>
                    <xdr:colOff>581025</xdr:colOff>
                    <xdr:row>9</xdr:row>
                    <xdr:rowOff>247650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sizeWithCells="1">
                  <from>
                    <xdr:col>9</xdr:col>
                    <xdr:colOff>1114425</xdr:colOff>
                    <xdr:row>9</xdr:row>
                    <xdr:rowOff>76200</xdr:rowOff>
                  </from>
                  <to>
                    <xdr:col>10</xdr:col>
                    <xdr:colOff>514350</xdr:colOff>
                    <xdr:row>10</xdr:row>
                    <xdr:rowOff>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9</xdr:col>
                    <xdr:colOff>38100</xdr:colOff>
                    <xdr:row>39</xdr:row>
                    <xdr:rowOff>0</xdr:rowOff>
                  </from>
                  <to>
                    <xdr:col>9</xdr:col>
                    <xdr:colOff>295275</xdr:colOff>
                    <xdr:row>39</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workbookViewId="0">
      <selection activeCell="N32" sqref="N32"/>
    </sheetView>
  </sheetViews>
  <sheetFormatPr defaultRowHeight="12.75"/>
  <cols>
    <col min="1" max="1" width="8.42578125" customWidth="1"/>
    <col min="2" max="2" width="7.85546875" customWidth="1"/>
    <col min="3" max="3" width="15.28515625" customWidth="1"/>
    <col min="4" max="4" width="9.7109375" customWidth="1"/>
    <col min="5" max="5" width="21.140625" customWidth="1"/>
    <col min="6" max="6" width="9.5703125" customWidth="1"/>
    <col min="7" max="8" width="8.140625" bestFit="1" customWidth="1"/>
    <col min="9" max="9" width="9.7109375" customWidth="1"/>
    <col min="10" max="10" width="8.42578125" customWidth="1"/>
    <col min="11" max="11" width="8.5703125" bestFit="1" customWidth="1"/>
  </cols>
  <sheetData>
    <row r="1" spans="1:15" ht="15.75">
      <c r="A1" s="666" t="s">
        <v>300</v>
      </c>
      <c r="B1" s="666"/>
      <c r="C1" s="666"/>
      <c r="D1" s="666"/>
      <c r="E1" s="666"/>
      <c r="F1" s="666"/>
      <c r="G1" s="666"/>
      <c r="H1" s="666"/>
      <c r="I1" s="265"/>
      <c r="J1" s="265"/>
      <c r="K1" s="265"/>
    </row>
    <row r="2" spans="1:15" ht="31.5" customHeight="1">
      <c r="A2" s="667" t="s">
        <v>293</v>
      </c>
      <c r="B2" s="667"/>
      <c r="C2" s="667"/>
      <c r="D2" s="667"/>
      <c r="E2" s="667"/>
      <c r="F2" s="667"/>
      <c r="G2" s="667"/>
      <c r="H2" s="667"/>
      <c r="I2" s="667"/>
      <c r="J2" s="667"/>
      <c r="K2" s="667"/>
      <c r="M2" s="668" t="s">
        <v>259</v>
      </c>
      <c r="N2" s="668"/>
    </row>
    <row r="3" spans="1:15" ht="15.75">
      <c r="A3" s="142" t="s">
        <v>209</v>
      </c>
      <c r="B3" s="396"/>
      <c r="C3" s="397"/>
      <c r="D3" s="398"/>
      <c r="E3" s="143" t="s">
        <v>211</v>
      </c>
      <c r="F3" s="669"/>
      <c r="G3" s="669"/>
      <c r="H3" s="60"/>
      <c r="I3" s="144" t="s">
        <v>260</v>
      </c>
      <c r="J3" s="142"/>
      <c r="K3" s="399"/>
      <c r="M3" s="278" t="s">
        <v>261</v>
      </c>
      <c r="N3" s="268" t="s">
        <v>175</v>
      </c>
    </row>
    <row r="4" spans="1:15" ht="15">
      <c r="A4" s="142"/>
      <c r="B4" s="145"/>
      <c r="C4" s="145"/>
      <c r="D4" s="145"/>
      <c r="E4" s="143"/>
      <c r="F4" s="143"/>
      <c r="G4" s="145"/>
      <c r="H4" s="145"/>
      <c r="I4" s="142"/>
      <c r="J4" s="142"/>
      <c r="K4" s="142"/>
      <c r="M4" s="278" t="s">
        <v>262</v>
      </c>
      <c r="N4" s="268" t="s">
        <v>263</v>
      </c>
    </row>
    <row r="5" spans="1:15" ht="15">
      <c r="A5" s="146" t="s">
        <v>264</v>
      </c>
      <c r="B5" s="147"/>
      <c r="C5" s="147"/>
      <c r="D5" s="147"/>
      <c r="E5" s="148"/>
      <c r="F5" s="148"/>
      <c r="G5" s="146"/>
      <c r="H5" s="146"/>
      <c r="I5" s="147"/>
      <c r="J5" s="147"/>
      <c r="K5" s="147"/>
      <c r="M5" s="278" t="s">
        <v>265</v>
      </c>
      <c r="N5" s="268" t="s">
        <v>176</v>
      </c>
    </row>
    <row r="6" spans="1:15" ht="15">
      <c r="A6" s="149" t="s">
        <v>266</v>
      </c>
      <c r="F6" s="148"/>
      <c r="G6" s="146"/>
      <c r="H6" s="146"/>
      <c r="I6" s="147"/>
      <c r="J6" s="147"/>
      <c r="K6" s="147"/>
      <c r="M6" s="278" t="s">
        <v>220</v>
      </c>
      <c r="N6" s="268" t="s">
        <v>178</v>
      </c>
    </row>
    <row r="7" spans="1:15" ht="15">
      <c r="A7" s="665" t="s">
        <v>246</v>
      </c>
      <c r="B7" s="665"/>
      <c r="C7" s="665"/>
      <c r="E7" s="269" t="s">
        <v>267</v>
      </c>
      <c r="I7" s="161"/>
      <c r="J7" s="161"/>
      <c r="K7" s="161"/>
      <c r="M7" s="278" t="s">
        <v>268</v>
      </c>
      <c r="N7" s="268" t="s">
        <v>179</v>
      </c>
    </row>
    <row r="8" spans="1:15" ht="27">
      <c r="A8" s="150" t="s">
        <v>225</v>
      </c>
      <c r="B8" s="270" t="s">
        <v>213</v>
      </c>
      <c r="C8" s="270" t="s">
        <v>269</v>
      </c>
      <c r="D8" s="270" t="s">
        <v>214</v>
      </c>
      <c r="E8" s="270" t="s">
        <v>215</v>
      </c>
      <c r="F8" s="152" t="s">
        <v>216</v>
      </c>
      <c r="G8" s="150" t="s">
        <v>217</v>
      </c>
      <c r="H8" s="150" t="s">
        <v>218</v>
      </c>
      <c r="I8" s="150" t="s">
        <v>270</v>
      </c>
      <c r="J8" s="151" t="s">
        <v>271</v>
      </c>
      <c r="K8" s="151" t="s">
        <v>219</v>
      </c>
      <c r="M8" s="278" t="s">
        <v>272</v>
      </c>
      <c r="N8" s="268" t="s">
        <v>180</v>
      </c>
    </row>
    <row r="9" spans="1:15" ht="15">
      <c r="A9" s="400">
        <v>43283</v>
      </c>
      <c r="B9" s="401" t="s">
        <v>262</v>
      </c>
      <c r="C9" s="401" t="s">
        <v>220</v>
      </c>
      <c r="D9" s="401"/>
      <c r="E9" s="402" t="s">
        <v>221</v>
      </c>
      <c r="F9" s="404">
        <v>34</v>
      </c>
      <c r="G9" s="401"/>
      <c r="H9" s="401"/>
      <c r="I9" s="153">
        <f>SUM(H9-G9)</f>
        <v>0</v>
      </c>
      <c r="J9" s="405"/>
      <c r="K9" s="154">
        <f>SUM(F9+I9-J9)</f>
        <v>34</v>
      </c>
      <c r="M9" s="278" t="s">
        <v>273</v>
      </c>
      <c r="N9" s="268" t="s">
        <v>302</v>
      </c>
    </row>
    <row r="10" spans="1:15" ht="15">
      <c r="A10" s="400">
        <v>43286</v>
      </c>
      <c r="B10" s="401" t="s">
        <v>222</v>
      </c>
      <c r="C10" s="401" t="s">
        <v>274</v>
      </c>
      <c r="D10" s="401" t="s">
        <v>275</v>
      </c>
      <c r="E10" s="401" t="s">
        <v>223</v>
      </c>
      <c r="F10" s="404">
        <v>38</v>
      </c>
      <c r="G10" s="401"/>
      <c r="H10" s="401"/>
      <c r="I10" s="153">
        <f t="shared" ref="I10:I28" si="0">SUM(H10-G10)</f>
        <v>0</v>
      </c>
      <c r="J10" s="405">
        <v>11</v>
      </c>
      <c r="K10" s="154">
        <f t="shared" ref="K10:K28" si="1">SUM(F10+I10-J10)</f>
        <v>27</v>
      </c>
      <c r="M10" s="278" t="s">
        <v>276</v>
      </c>
      <c r="N10" s="268" t="s">
        <v>182</v>
      </c>
    </row>
    <row r="11" spans="1:15" ht="15">
      <c r="A11" s="400">
        <v>43289</v>
      </c>
      <c r="B11" s="401" t="s">
        <v>262</v>
      </c>
      <c r="C11" s="401" t="s">
        <v>220</v>
      </c>
      <c r="D11" s="401" t="s">
        <v>275</v>
      </c>
      <c r="E11" s="401" t="s">
        <v>223</v>
      </c>
      <c r="F11" s="404">
        <v>32</v>
      </c>
      <c r="G11" s="401"/>
      <c r="H11" s="401"/>
      <c r="I11" s="153">
        <f t="shared" si="0"/>
        <v>0</v>
      </c>
      <c r="J11" s="405">
        <v>11</v>
      </c>
      <c r="K11" s="154">
        <f t="shared" si="1"/>
        <v>21</v>
      </c>
      <c r="M11" s="278" t="s">
        <v>277</v>
      </c>
      <c r="N11" s="268" t="s">
        <v>183</v>
      </c>
    </row>
    <row r="12" spans="1:15" ht="15">
      <c r="A12" s="400">
        <v>43292</v>
      </c>
      <c r="B12" s="401" t="s">
        <v>262</v>
      </c>
      <c r="C12" s="401" t="s">
        <v>220</v>
      </c>
      <c r="D12" s="401"/>
      <c r="E12" s="402" t="s">
        <v>221</v>
      </c>
      <c r="F12" s="404">
        <v>34</v>
      </c>
      <c r="G12" s="401"/>
      <c r="H12" s="401"/>
      <c r="I12" s="153">
        <f t="shared" si="0"/>
        <v>0</v>
      </c>
      <c r="J12" s="405"/>
      <c r="K12" s="154">
        <f t="shared" si="1"/>
        <v>34</v>
      </c>
      <c r="M12" s="278" t="s">
        <v>278</v>
      </c>
      <c r="N12" s="268" t="s">
        <v>32</v>
      </c>
    </row>
    <row r="13" spans="1:15">
      <c r="A13" s="400">
        <v>43295</v>
      </c>
      <c r="B13" s="401" t="s">
        <v>262</v>
      </c>
      <c r="C13" s="401" t="s">
        <v>220</v>
      </c>
      <c r="D13" s="401"/>
      <c r="E13" s="402" t="s">
        <v>221</v>
      </c>
      <c r="F13" s="404">
        <v>34</v>
      </c>
      <c r="G13" s="401"/>
      <c r="H13" s="401"/>
      <c r="I13" s="153">
        <f t="shared" si="0"/>
        <v>0</v>
      </c>
      <c r="J13" s="405"/>
      <c r="K13" s="154">
        <f t="shared" si="1"/>
        <v>34</v>
      </c>
    </row>
    <row r="14" spans="1:15">
      <c r="A14" s="400">
        <v>43298</v>
      </c>
      <c r="B14" s="401" t="s">
        <v>262</v>
      </c>
      <c r="C14" s="401" t="s">
        <v>220</v>
      </c>
      <c r="D14" s="401"/>
      <c r="E14" s="402" t="s">
        <v>221</v>
      </c>
      <c r="F14" s="404">
        <v>34</v>
      </c>
      <c r="G14" s="401"/>
      <c r="H14" s="401"/>
      <c r="I14" s="153">
        <f t="shared" si="0"/>
        <v>0</v>
      </c>
      <c r="J14" s="405"/>
      <c r="K14" s="154">
        <f t="shared" si="1"/>
        <v>34</v>
      </c>
    </row>
    <row r="15" spans="1:15">
      <c r="A15" s="400">
        <v>43301</v>
      </c>
      <c r="B15" s="401" t="s">
        <v>262</v>
      </c>
      <c r="C15" s="401" t="s">
        <v>220</v>
      </c>
      <c r="D15" s="401"/>
      <c r="E15" s="402" t="s">
        <v>221</v>
      </c>
      <c r="F15" s="404">
        <v>34</v>
      </c>
      <c r="G15" s="401"/>
      <c r="H15" s="401"/>
      <c r="I15" s="153">
        <f t="shared" si="0"/>
        <v>0</v>
      </c>
      <c r="J15" s="405"/>
      <c r="K15" s="154">
        <f t="shared" si="1"/>
        <v>34</v>
      </c>
      <c r="M15" s="185" t="s">
        <v>279</v>
      </c>
      <c r="N15" s="185"/>
      <c r="O15" s="185"/>
    </row>
    <row r="16" spans="1:15">
      <c r="A16" s="400">
        <v>43304</v>
      </c>
      <c r="B16" s="401" t="s">
        <v>262</v>
      </c>
      <c r="C16" s="401" t="s">
        <v>220</v>
      </c>
      <c r="D16" s="401"/>
      <c r="E16" s="402" t="s">
        <v>221</v>
      </c>
      <c r="F16" s="404">
        <v>34</v>
      </c>
      <c r="G16" s="401"/>
      <c r="H16" s="401"/>
      <c r="I16" s="153">
        <f t="shared" si="0"/>
        <v>0</v>
      </c>
      <c r="J16" s="405"/>
      <c r="K16" s="154">
        <f t="shared" si="1"/>
        <v>34</v>
      </c>
      <c r="M16" s="185" t="s">
        <v>280</v>
      </c>
      <c r="N16" s="185"/>
      <c r="O16" s="185"/>
    </row>
    <row r="17" spans="1:15">
      <c r="A17" s="400"/>
      <c r="B17" s="401"/>
      <c r="C17" s="401"/>
      <c r="D17" s="401"/>
      <c r="E17" s="401"/>
      <c r="F17" s="404"/>
      <c r="G17" s="401"/>
      <c r="H17" s="401"/>
      <c r="I17" s="153">
        <f t="shared" si="0"/>
        <v>0</v>
      </c>
      <c r="J17" s="405"/>
      <c r="K17" s="154">
        <f t="shared" si="1"/>
        <v>0</v>
      </c>
      <c r="M17" s="185" t="s">
        <v>281</v>
      </c>
      <c r="N17" s="185"/>
      <c r="O17" s="185"/>
    </row>
    <row r="18" spans="1:15">
      <c r="A18" s="400"/>
      <c r="B18" s="401"/>
      <c r="C18" s="401"/>
      <c r="D18" s="401"/>
      <c r="E18" s="401"/>
      <c r="F18" s="404"/>
      <c r="G18" s="401"/>
      <c r="H18" s="401"/>
      <c r="I18" s="153">
        <f t="shared" si="0"/>
        <v>0</v>
      </c>
      <c r="J18" s="405"/>
      <c r="K18" s="154">
        <f t="shared" si="1"/>
        <v>0</v>
      </c>
    </row>
    <row r="19" spans="1:15">
      <c r="A19" s="400"/>
      <c r="B19" s="401"/>
      <c r="C19" s="401"/>
      <c r="D19" s="401"/>
      <c r="E19" s="401"/>
      <c r="F19" s="404"/>
      <c r="G19" s="401"/>
      <c r="H19" s="401"/>
      <c r="I19" s="153">
        <f t="shared" si="0"/>
        <v>0</v>
      </c>
      <c r="J19" s="405"/>
      <c r="K19" s="154">
        <f t="shared" si="1"/>
        <v>0</v>
      </c>
      <c r="M19" s="185" t="s">
        <v>298</v>
      </c>
      <c r="N19" s="185"/>
      <c r="O19" s="185"/>
    </row>
    <row r="20" spans="1:15">
      <c r="A20" s="400"/>
      <c r="B20" s="401"/>
      <c r="C20" s="401"/>
      <c r="D20" s="401"/>
      <c r="E20" s="401"/>
      <c r="F20" s="404"/>
      <c r="G20" s="401"/>
      <c r="H20" s="401"/>
      <c r="I20" s="153">
        <f t="shared" si="0"/>
        <v>0</v>
      </c>
      <c r="J20" s="405"/>
      <c r="K20" s="154">
        <f t="shared" si="1"/>
        <v>0</v>
      </c>
      <c r="M20" s="185" t="s">
        <v>299</v>
      </c>
      <c r="N20" s="185"/>
      <c r="O20" s="185"/>
    </row>
    <row r="21" spans="1:15">
      <c r="A21" s="400"/>
      <c r="B21" s="401"/>
      <c r="C21" s="401"/>
      <c r="D21" s="401"/>
      <c r="E21" s="401"/>
      <c r="F21" s="404"/>
      <c r="G21" s="401"/>
      <c r="H21" s="401"/>
      <c r="I21" s="153">
        <f t="shared" si="0"/>
        <v>0</v>
      </c>
      <c r="J21" s="405"/>
      <c r="K21" s="154">
        <f t="shared" si="1"/>
        <v>0</v>
      </c>
      <c r="M21" s="185" t="s">
        <v>294</v>
      </c>
      <c r="N21" s="185"/>
      <c r="O21" s="185"/>
    </row>
    <row r="22" spans="1:15">
      <c r="A22" s="400"/>
      <c r="B22" s="401"/>
      <c r="C22" s="401"/>
      <c r="D22" s="401"/>
      <c r="E22" s="401"/>
      <c r="F22" s="404"/>
      <c r="G22" s="401"/>
      <c r="H22" s="401"/>
      <c r="I22" s="153">
        <f t="shared" si="0"/>
        <v>0</v>
      </c>
      <c r="J22" s="405"/>
      <c r="K22" s="154">
        <f t="shared" si="1"/>
        <v>0</v>
      </c>
      <c r="L22" s="100"/>
      <c r="M22" s="185"/>
      <c r="N22" s="185" t="s">
        <v>295</v>
      </c>
      <c r="O22" s="185"/>
    </row>
    <row r="23" spans="1:15">
      <c r="A23" s="400"/>
      <c r="B23" s="401"/>
      <c r="C23" s="401"/>
      <c r="D23" s="401"/>
      <c r="E23" s="401"/>
      <c r="F23" s="404"/>
      <c r="G23" s="401"/>
      <c r="H23" s="401"/>
      <c r="I23" s="153">
        <f t="shared" si="0"/>
        <v>0</v>
      </c>
      <c r="J23" s="405"/>
      <c r="K23" s="154">
        <f t="shared" si="1"/>
        <v>0</v>
      </c>
      <c r="M23" s="185" t="s">
        <v>296</v>
      </c>
      <c r="N23" s="185"/>
      <c r="O23" s="185"/>
    </row>
    <row r="24" spans="1:15">
      <c r="A24" s="400"/>
      <c r="B24" s="401"/>
      <c r="C24" s="401"/>
      <c r="D24" s="401"/>
      <c r="E24" s="401"/>
      <c r="F24" s="404"/>
      <c r="G24" s="401"/>
      <c r="H24" s="401"/>
      <c r="I24" s="153">
        <f t="shared" si="0"/>
        <v>0</v>
      </c>
      <c r="J24" s="405"/>
      <c r="K24" s="154">
        <f t="shared" si="1"/>
        <v>0</v>
      </c>
      <c r="M24" s="185" t="s">
        <v>297</v>
      </c>
      <c r="N24" s="185"/>
      <c r="O24" s="185"/>
    </row>
    <row r="25" spans="1:15">
      <c r="A25" s="400"/>
      <c r="B25" s="401"/>
      <c r="C25" s="401"/>
      <c r="D25" s="401"/>
      <c r="E25" s="401"/>
      <c r="F25" s="404"/>
      <c r="G25" s="401"/>
      <c r="H25" s="401"/>
      <c r="I25" s="153">
        <f t="shared" si="0"/>
        <v>0</v>
      </c>
      <c r="J25" s="405"/>
      <c r="K25" s="154">
        <f t="shared" si="1"/>
        <v>0</v>
      </c>
    </row>
    <row r="26" spans="1:15">
      <c r="A26" s="400"/>
      <c r="B26" s="401"/>
      <c r="C26" s="401"/>
      <c r="D26" s="401"/>
      <c r="E26" s="401"/>
      <c r="F26" s="404"/>
      <c r="G26" s="401"/>
      <c r="H26" s="401"/>
      <c r="I26" s="153">
        <f t="shared" si="0"/>
        <v>0</v>
      </c>
      <c r="J26" s="405"/>
      <c r="K26" s="154">
        <f t="shared" si="1"/>
        <v>0</v>
      </c>
    </row>
    <row r="27" spans="1:15">
      <c r="A27" s="400"/>
      <c r="B27" s="401"/>
      <c r="C27" s="401"/>
      <c r="D27" s="401"/>
      <c r="E27" s="401"/>
      <c r="F27" s="404"/>
      <c r="G27" s="401"/>
      <c r="H27" s="401"/>
      <c r="I27" s="153">
        <f t="shared" si="0"/>
        <v>0</v>
      </c>
      <c r="J27" s="405"/>
      <c r="K27" s="154">
        <f t="shared" si="1"/>
        <v>0</v>
      </c>
    </row>
    <row r="28" spans="1:15">
      <c r="A28" s="403"/>
      <c r="B28" s="401"/>
      <c r="C28" s="401"/>
      <c r="D28" s="401"/>
      <c r="E28" s="401"/>
      <c r="F28" s="404"/>
      <c r="G28" s="401"/>
      <c r="H28" s="401"/>
      <c r="I28" s="153">
        <f t="shared" si="0"/>
        <v>0</v>
      </c>
      <c r="J28" s="405"/>
      <c r="K28" s="154">
        <f t="shared" si="1"/>
        <v>0</v>
      </c>
    </row>
    <row r="29" spans="1:15" ht="15">
      <c r="A29" s="271" t="s">
        <v>282</v>
      </c>
      <c r="B29" s="272"/>
      <c r="C29" s="272"/>
      <c r="D29" s="272"/>
      <c r="E29" s="272"/>
      <c r="F29" s="273">
        <f>SUM(F9:F28)</f>
        <v>274</v>
      </c>
      <c r="G29" s="156"/>
      <c r="H29" s="157"/>
      <c r="I29" s="273">
        <f>SUM(I9:I28)</f>
        <v>0</v>
      </c>
      <c r="J29" s="274">
        <f>SUM(J9:J28)</f>
        <v>22</v>
      </c>
      <c r="K29" s="158"/>
    </row>
    <row r="30" spans="1:15" ht="15">
      <c r="A30" s="275"/>
      <c r="B30" s="276"/>
      <c r="C30" s="276"/>
      <c r="D30" s="276"/>
      <c r="E30" s="277"/>
      <c r="F30" s="670" t="s">
        <v>224</v>
      </c>
      <c r="G30" s="670"/>
      <c r="H30" s="670"/>
      <c r="I30" s="670"/>
      <c r="J30" s="670"/>
      <c r="K30" s="159">
        <f>SUM(F29+I29)-J29</f>
        <v>252</v>
      </c>
    </row>
    <row r="31" spans="1:15" s="161" customFormat="1" ht="15">
      <c r="A31" s="279" t="s">
        <v>283</v>
      </c>
      <c r="B31" s="280"/>
      <c r="C31" s="281"/>
      <c r="D31" s="281"/>
      <c r="E31" s="281"/>
      <c r="F31" s="664" t="s">
        <v>284</v>
      </c>
      <c r="G31" s="664"/>
      <c r="H31" s="664"/>
      <c r="I31" s="282">
        <v>0.54500000000000004</v>
      </c>
      <c r="J31" s="283"/>
      <c r="K31" s="284">
        <f>SUM(K30*I31)</f>
        <v>137.34</v>
      </c>
    </row>
    <row r="32" spans="1:15">
      <c r="A32" s="155"/>
      <c r="F32" s="161"/>
      <c r="G32" s="161"/>
      <c r="H32" s="161"/>
      <c r="I32" s="161"/>
      <c r="J32" s="161"/>
      <c r="K32" s="295"/>
    </row>
    <row r="33" spans="1:1">
      <c r="A33" s="155"/>
    </row>
    <row r="34" spans="1:1">
      <c r="A34" s="155"/>
    </row>
    <row r="35" spans="1:1">
      <c r="A35" s="171"/>
    </row>
    <row r="36" spans="1:1">
      <c r="A36" s="155"/>
    </row>
    <row r="38" spans="1:1">
      <c r="A38" s="155"/>
    </row>
    <row r="39" spans="1:1">
      <c r="A39" s="155"/>
    </row>
    <row r="40" spans="1:1">
      <c r="A40" s="155"/>
    </row>
    <row r="41" spans="1:1">
      <c r="A41" s="155"/>
    </row>
    <row r="43" spans="1:1" ht="15" customHeight="1"/>
  </sheetData>
  <sheetProtection algorithmName="SHA-512" hashValue="Z9yhFsn9Qhg3prtmZiLPZHeSvcC8ViJHDK7fSod/GjXOPyZZUNOm+nS+Tt9tS4mWixznLcSm6hBpikyXs1zcJA==" saltValue="tdkl8Fxy34Fcwz/OTyj7MQ==" spinCount="100000" sheet="1" objects="1" scenarios="1"/>
  <mergeCells count="7">
    <mergeCell ref="F31:H31"/>
    <mergeCell ref="A7:C7"/>
    <mergeCell ref="A1:H1"/>
    <mergeCell ref="A2:K2"/>
    <mergeCell ref="M2:N2"/>
    <mergeCell ref="F3:G3"/>
    <mergeCell ref="F30:J30"/>
  </mergeCells>
  <hyperlinks>
    <hyperlink ref="E7" r:id="rId1"/>
    <hyperlink ref="A7:C7" r:id="rId2" display="Car Rental Cost Comparison)"/>
  </hyperlinks>
  <pageMargins left="0.7" right="0.7" top="0.75" bottom="0.75" header="0.3" footer="0.3"/>
  <pageSetup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N11" sqref="N11"/>
    </sheetView>
  </sheetViews>
  <sheetFormatPr defaultRowHeight="12.75"/>
  <cols>
    <col min="1" max="1" width="8.42578125" customWidth="1"/>
    <col min="2" max="2" width="7.85546875" customWidth="1"/>
    <col min="3" max="3" width="13.5703125" customWidth="1"/>
    <col min="4" max="4" width="9.7109375" customWidth="1"/>
    <col min="5" max="5" width="21.140625" customWidth="1"/>
    <col min="6" max="6" width="9.5703125" customWidth="1"/>
    <col min="7" max="8" width="9.85546875" bestFit="1" customWidth="1"/>
    <col min="9" max="9" width="9.7109375" customWidth="1"/>
    <col min="10" max="10" width="8.85546875" customWidth="1"/>
    <col min="11" max="11" width="8.5703125" bestFit="1" customWidth="1"/>
    <col min="12" max="12" width="7" customWidth="1"/>
  </cols>
  <sheetData>
    <row r="1" spans="1:14" ht="15.75">
      <c r="A1" s="672" t="s">
        <v>285</v>
      </c>
      <c r="B1" s="672"/>
      <c r="C1" s="672"/>
      <c r="D1" s="672"/>
      <c r="E1" s="672"/>
      <c r="F1" s="672"/>
      <c r="G1" s="672"/>
      <c r="H1" s="672"/>
      <c r="I1" s="672"/>
      <c r="J1" s="672"/>
      <c r="K1" s="672"/>
    </row>
    <row r="2" spans="1:14" ht="15.75">
      <c r="A2" s="673" t="s">
        <v>286</v>
      </c>
      <c r="B2" s="673"/>
      <c r="C2" s="673"/>
      <c r="D2" s="673"/>
      <c r="E2" s="673"/>
      <c r="F2" s="673"/>
      <c r="G2" s="673"/>
      <c r="H2" s="673"/>
      <c r="I2" s="673"/>
      <c r="J2" s="673"/>
      <c r="K2" s="673"/>
    </row>
    <row r="3" spans="1:14" ht="29.25" customHeight="1">
      <c r="A3" s="667" t="s">
        <v>287</v>
      </c>
      <c r="B3" s="667"/>
      <c r="C3" s="667"/>
      <c r="D3" s="667"/>
      <c r="E3" s="667"/>
      <c r="F3" s="667"/>
      <c r="G3" s="667"/>
      <c r="H3" s="667"/>
      <c r="I3" s="667"/>
      <c r="J3" s="667"/>
      <c r="K3" s="667"/>
      <c r="M3" s="668" t="s">
        <v>259</v>
      </c>
      <c r="N3" s="668"/>
    </row>
    <row r="4" spans="1:14" ht="10.5" customHeight="1">
      <c r="A4" s="267"/>
      <c r="B4" s="267"/>
      <c r="C4" s="267"/>
      <c r="D4" s="267"/>
      <c r="E4" s="267"/>
      <c r="F4" s="267"/>
      <c r="G4" s="267"/>
      <c r="H4" s="267"/>
      <c r="I4" s="267"/>
      <c r="J4" s="267"/>
      <c r="K4" s="267"/>
      <c r="M4" s="266"/>
      <c r="N4" s="266"/>
    </row>
    <row r="5" spans="1:14" ht="15.75">
      <c r="A5" s="142" t="s">
        <v>209</v>
      </c>
      <c r="B5" s="396"/>
      <c r="C5" s="397"/>
      <c r="D5" s="398"/>
      <c r="E5" s="143" t="s">
        <v>211</v>
      </c>
      <c r="F5" s="669"/>
      <c r="G5" s="669"/>
      <c r="H5" s="60"/>
      <c r="I5" s="144" t="s">
        <v>260</v>
      </c>
      <c r="J5" s="142"/>
      <c r="K5" s="399"/>
      <c r="M5" s="278" t="s">
        <v>261</v>
      </c>
      <c r="N5" s="268" t="s">
        <v>175</v>
      </c>
    </row>
    <row r="6" spans="1:14" ht="15">
      <c r="A6" s="142"/>
      <c r="B6" s="145"/>
      <c r="C6" s="145"/>
      <c r="D6" s="145"/>
      <c r="E6" s="143"/>
      <c r="F6" s="143"/>
      <c r="G6" s="145"/>
      <c r="H6" s="145"/>
      <c r="I6" s="142"/>
      <c r="J6" s="142"/>
      <c r="K6" s="142"/>
      <c r="M6" s="278" t="s">
        <v>262</v>
      </c>
      <c r="N6" s="268" t="s">
        <v>263</v>
      </c>
    </row>
    <row r="7" spans="1:14" ht="15">
      <c r="A7" s="146" t="s">
        <v>264</v>
      </c>
      <c r="B7" s="147"/>
      <c r="C7" s="147"/>
      <c r="D7" s="147"/>
      <c r="E7" s="148"/>
      <c r="F7" s="148"/>
      <c r="G7" s="146"/>
      <c r="H7" s="146"/>
      <c r="I7" s="147"/>
      <c r="J7" s="147"/>
      <c r="K7" s="147"/>
      <c r="M7" s="278" t="s">
        <v>265</v>
      </c>
      <c r="N7" s="268" t="s">
        <v>176</v>
      </c>
    </row>
    <row r="8" spans="1:14" ht="15">
      <c r="A8" s="149" t="s">
        <v>266</v>
      </c>
      <c r="F8" s="148"/>
      <c r="G8" s="146"/>
      <c r="H8" s="146"/>
      <c r="I8" s="147"/>
      <c r="J8" s="147"/>
      <c r="K8" s="147"/>
      <c r="M8" s="278" t="s">
        <v>220</v>
      </c>
      <c r="N8" s="268" t="s">
        <v>178</v>
      </c>
    </row>
    <row r="9" spans="1:14" ht="15">
      <c r="A9" s="285" t="s">
        <v>246</v>
      </c>
      <c r="B9" s="285"/>
      <c r="C9" s="285"/>
      <c r="D9" s="286"/>
      <c r="E9" s="269" t="s">
        <v>267</v>
      </c>
      <c r="I9" s="161"/>
      <c r="J9" s="161"/>
      <c r="K9" s="161"/>
      <c r="M9" s="278" t="s">
        <v>268</v>
      </c>
      <c r="N9" s="268" t="s">
        <v>179</v>
      </c>
    </row>
    <row r="10" spans="1:14" ht="27">
      <c r="A10" s="150" t="s">
        <v>225</v>
      </c>
      <c r="B10" s="270" t="s">
        <v>213</v>
      </c>
      <c r="C10" s="270" t="s">
        <v>269</v>
      </c>
      <c r="D10" s="270" t="s">
        <v>214</v>
      </c>
      <c r="E10" s="270" t="s">
        <v>215</v>
      </c>
      <c r="F10" s="152" t="s">
        <v>216</v>
      </c>
      <c r="G10" s="150" t="s">
        <v>217</v>
      </c>
      <c r="H10" s="150" t="s">
        <v>218</v>
      </c>
      <c r="I10" s="150" t="s">
        <v>270</v>
      </c>
      <c r="J10" s="151" t="s">
        <v>271</v>
      </c>
      <c r="K10" s="151" t="s">
        <v>219</v>
      </c>
      <c r="M10" s="278" t="s">
        <v>272</v>
      </c>
      <c r="N10" s="268" t="s">
        <v>180</v>
      </c>
    </row>
    <row r="11" spans="1:14" ht="15">
      <c r="A11" s="400">
        <v>43286</v>
      </c>
      <c r="B11" s="401" t="s">
        <v>222</v>
      </c>
      <c r="C11" s="401" t="s">
        <v>288</v>
      </c>
      <c r="D11" s="401" t="s">
        <v>222</v>
      </c>
      <c r="E11" s="402" t="s">
        <v>289</v>
      </c>
      <c r="F11" s="404"/>
      <c r="G11" s="406">
        <v>101000</v>
      </c>
      <c r="H11" s="406">
        <v>101312</v>
      </c>
      <c r="I11" s="153">
        <f>H11-G11</f>
        <v>312</v>
      </c>
      <c r="J11" s="405">
        <v>42</v>
      </c>
      <c r="K11" s="154">
        <f>SUM(F11+I11-J11)</f>
        <v>270</v>
      </c>
      <c r="M11" s="278" t="s">
        <v>273</v>
      </c>
      <c r="N11" s="268" t="s">
        <v>181</v>
      </c>
    </row>
    <row r="12" spans="1:14" ht="15">
      <c r="A12" s="400"/>
      <c r="B12" s="401"/>
      <c r="C12" s="401"/>
      <c r="D12" s="401"/>
      <c r="E12" s="401"/>
      <c r="F12" s="404"/>
      <c r="G12" s="406"/>
      <c r="H12" s="406"/>
      <c r="I12" s="153">
        <f t="shared" ref="I12:I30" si="0">H12-G12</f>
        <v>0</v>
      </c>
      <c r="J12" s="405"/>
      <c r="K12" s="154">
        <f t="shared" ref="K12:K30" si="1">SUM(F12+I12-J12)</f>
        <v>0</v>
      </c>
      <c r="M12" s="278" t="s">
        <v>276</v>
      </c>
      <c r="N12" s="268" t="s">
        <v>182</v>
      </c>
    </row>
    <row r="13" spans="1:14" ht="15">
      <c r="A13" s="400"/>
      <c r="B13" s="401"/>
      <c r="C13" s="401"/>
      <c r="D13" s="401"/>
      <c r="E13" s="401"/>
      <c r="F13" s="404"/>
      <c r="G13" s="406"/>
      <c r="H13" s="406"/>
      <c r="I13" s="153">
        <f t="shared" si="0"/>
        <v>0</v>
      </c>
      <c r="J13" s="405"/>
      <c r="K13" s="154">
        <f t="shared" si="1"/>
        <v>0</v>
      </c>
      <c r="M13" s="278" t="s">
        <v>277</v>
      </c>
      <c r="N13" s="268" t="s">
        <v>183</v>
      </c>
    </row>
    <row r="14" spans="1:14" ht="15">
      <c r="A14" s="400"/>
      <c r="B14" s="401"/>
      <c r="C14" s="401"/>
      <c r="D14" s="401"/>
      <c r="E14" s="402"/>
      <c r="F14" s="404"/>
      <c r="G14" s="406"/>
      <c r="H14" s="406"/>
      <c r="I14" s="153">
        <f t="shared" si="0"/>
        <v>0</v>
      </c>
      <c r="J14" s="405"/>
      <c r="K14" s="154">
        <f t="shared" si="1"/>
        <v>0</v>
      </c>
      <c r="M14" s="278" t="s">
        <v>278</v>
      </c>
      <c r="N14" s="268" t="s">
        <v>32</v>
      </c>
    </row>
    <row r="15" spans="1:14">
      <c r="A15" s="400"/>
      <c r="B15" s="401"/>
      <c r="C15" s="401"/>
      <c r="D15" s="401"/>
      <c r="E15" s="402"/>
      <c r="F15" s="404"/>
      <c r="G15" s="406"/>
      <c r="H15" s="406"/>
      <c r="I15" s="153">
        <f t="shared" si="0"/>
        <v>0</v>
      </c>
      <c r="J15" s="405"/>
      <c r="K15" s="154">
        <f t="shared" si="1"/>
        <v>0</v>
      </c>
    </row>
    <row r="16" spans="1:14">
      <c r="A16" s="400"/>
      <c r="B16" s="401"/>
      <c r="C16" s="401"/>
      <c r="D16" s="401"/>
      <c r="E16" s="402"/>
      <c r="F16" s="404"/>
      <c r="G16" s="406"/>
      <c r="H16" s="406"/>
      <c r="I16" s="153">
        <f t="shared" si="0"/>
        <v>0</v>
      </c>
      <c r="J16" s="405"/>
      <c r="K16" s="154">
        <f t="shared" si="1"/>
        <v>0</v>
      </c>
      <c r="M16" s="185" t="s">
        <v>279</v>
      </c>
    </row>
    <row r="17" spans="1:13">
      <c r="A17" s="400"/>
      <c r="B17" s="401"/>
      <c r="C17" s="401"/>
      <c r="D17" s="401"/>
      <c r="E17" s="402"/>
      <c r="F17" s="404"/>
      <c r="G17" s="406"/>
      <c r="H17" s="406"/>
      <c r="I17" s="153">
        <f t="shared" si="0"/>
        <v>0</v>
      </c>
      <c r="J17" s="405"/>
      <c r="K17" s="154">
        <f t="shared" si="1"/>
        <v>0</v>
      </c>
      <c r="M17" s="185" t="s">
        <v>280</v>
      </c>
    </row>
    <row r="18" spans="1:13">
      <c r="A18" s="400"/>
      <c r="B18" s="401"/>
      <c r="C18" s="401"/>
      <c r="D18" s="401"/>
      <c r="E18" s="402"/>
      <c r="F18" s="404"/>
      <c r="G18" s="406"/>
      <c r="H18" s="406"/>
      <c r="I18" s="153">
        <f t="shared" si="0"/>
        <v>0</v>
      </c>
      <c r="J18" s="405"/>
      <c r="K18" s="154">
        <f t="shared" si="1"/>
        <v>0</v>
      </c>
      <c r="M18" s="185" t="s">
        <v>281</v>
      </c>
    </row>
    <row r="19" spans="1:13">
      <c r="A19" s="400"/>
      <c r="B19" s="401"/>
      <c r="C19" s="401"/>
      <c r="D19" s="401"/>
      <c r="E19" s="401"/>
      <c r="F19" s="404"/>
      <c r="G19" s="406"/>
      <c r="H19" s="406"/>
      <c r="I19" s="153">
        <f t="shared" si="0"/>
        <v>0</v>
      </c>
      <c r="J19" s="405"/>
      <c r="K19" s="154">
        <f t="shared" si="1"/>
        <v>0</v>
      </c>
    </row>
    <row r="20" spans="1:13">
      <c r="A20" s="400"/>
      <c r="B20" s="401"/>
      <c r="C20" s="401"/>
      <c r="D20" s="401"/>
      <c r="E20" s="401"/>
      <c r="F20" s="404"/>
      <c r="G20" s="406"/>
      <c r="H20" s="406"/>
      <c r="I20" s="153">
        <f t="shared" si="0"/>
        <v>0</v>
      </c>
      <c r="J20" s="405"/>
      <c r="K20" s="154">
        <f t="shared" si="1"/>
        <v>0</v>
      </c>
      <c r="M20" s="185" t="s">
        <v>298</v>
      </c>
    </row>
    <row r="21" spans="1:13">
      <c r="A21" s="400"/>
      <c r="B21" s="401"/>
      <c r="C21" s="401"/>
      <c r="D21" s="401"/>
      <c r="E21" s="401"/>
      <c r="F21" s="404"/>
      <c r="G21" s="406"/>
      <c r="H21" s="406"/>
      <c r="I21" s="153">
        <f t="shared" si="0"/>
        <v>0</v>
      </c>
      <c r="J21" s="405"/>
      <c r="K21" s="154">
        <f t="shared" si="1"/>
        <v>0</v>
      </c>
      <c r="M21" s="185" t="s">
        <v>299</v>
      </c>
    </row>
    <row r="22" spans="1:13">
      <c r="A22" s="400"/>
      <c r="B22" s="401"/>
      <c r="C22" s="401"/>
      <c r="D22" s="401"/>
      <c r="E22" s="401"/>
      <c r="F22" s="404"/>
      <c r="G22" s="406"/>
      <c r="H22" s="406"/>
      <c r="I22" s="153">
        <f t="shared" si="0"/>
        <v>0</v>
      </c>
      <c r="J22" s="405"/>
      <c r="K22" s="154">
        <f t="shared" si="1"/>
        <v>0</v>
      </c>
      <c r="M22" s="185" t="s">
        <v>294</v>
      </c>
    </row>
    <row r="23" spans="1:13">
      <c r="A23" s="400"/>
      <c r="B23" s="401"/>
      <c r="C23" s="401"/>
      <c r="D23" s="401"/>
      <c r="E23" s="401"/>
      <c r="F23" s="404"/>
      <c r="G23" s="406"/>
      <c r="H23" s="406"/>
      <c r="I23" s="153">
        <f t="shared" si="0"/>
        <v>0</v>
      </c>
      <c r="J23" s="405"/>
      <c r="K23" s="154">
        <f t="shared" si="1"/>
        <v>0</v>
      </c>
      <c r="M23" s="185"/>
    </row>
    <row r="24" spans="1:13">
      <c r="A24" s="400"/>
      <c r="B24" s="401"/>
      <c r="C24" s="401"/>
      <c r="D24" s="401"/>
      <c r="E24" s="401"/>
      <c r="F24" s="404"/>
      <c r="G24" s="406"/>
      <c r="H24" s="406"/>
      <c r="I24" s="153">
        <f t="shared" si="0"/>
        <v>0</v>
      </c>
      <c r="J24" s="405"/>
      <c r="K24" s="154">
        <f t="shared" si="1"/>
        <v>0</v>
      </c>
      <c r="M24" s="185" t="s">
        <v>296</v>
      </c>
    </row>
    <row r="25" spans="1:13">
      <c r="A25" s="400"/>
      <c r="B25" s="401"/>
      <c r="C25" s="401"/>
      <c r="D25" s="401"/>
      <c r="E25" s="401"/>
      <c r="F25" s="404"/>
      <c r="G25" s="406"/>
      <c r="H25" s="406"/>
      <c r="I25" s="153">
        <f t="shared" si="0"/>
        <v>0</v>
      </c>
      <c r="J25" s="405"/>
      <c r="K25" s="154">
        <f t="shared" si="1"/>
        <v>0</v>
      </c>
      <c r="M25" s="185" t="s">
        <v>297</v>
      </c>
    </row>
    <row r="26" spans="1:13">
      <c r="A26" s="400"/>
      <c r="B26" s="401"/>
      <c r="C26" s="401"/>
      <c r="D26" s="401"/>
      <c r="E26" s="401"/>
      <c r="F26" s="404"/>
      <c r="G26" s="406"/>
      <c r="H26" s="406"/>
      <c r="I26" s="153">
        <f t="shared" si="0"/>
        <v>0</v>
      </c>
      <c r="J26" s="405"/>
      <c r="K26" s="154">
        <f t="shared" si="1"/>
        <v>0</v>
      </c>
    </row>
    <row r="27" spans="1:13">
      <c r="A27" s="400"/>
      <c r="B27" s="401"/>
      <c r="C27" s="401"/>
      <c r="D27" s="401"/>
      <c r="E27" s="401"/>
      <c r="F27" s="404"/>
      <c r="G27" s="406"/>
      <c r="H27" s="406"/>
      <c r="I27" s="153">
        <f t="shared" si="0"/>
        <v>0</v>
      </c>
      <c r="J27" s="405"/>
      <c r="K27" s="154">
        <f t="shared" si="1"/>
        <v>0</v>
      </c>
    </row>
    <row r="28" spans="1:13">
      <c r="A28" s="400"/>
      <c r="B28" s="401"/>
      <c r="C28" s="401"/>
      <c r="D28" s="401"/>
      <c r="E28" s="401"/>
      <c r="F28" s="404"/>
      <c r="G28" s="406"/>
      <c r="H28" s="406"/>
      <c r="I28" s="153">
        <f t="shared" si="0"/>
        <v>0</v>
      </c>
      <c r="J28" s="405"/>
      <c r="K28" s="154">
        <f t="shared" si="1"/>
        <v>0</v>
      </c>
    </row>
    <row r="29" spans="1:13">
      <c r="A29" s="400"/>
      <c r="B29" s="401"/>
      <c r="C29" s="401"/>
      <c r="D29" s="401"/>
      <c r="E29" s="401"/>
      <c r="F29" s="404"/>
      <c r="G29" s="406"/>
      <c r="H29" s="406"/>
      <c r="I29" s="153">
        <f t="shared" si="0"/>
        <v>0</v>
      </c>
      <c r="J29" s="405"/>
      <c r="K29" s="154">
        <f t="shared" si="1"/>
        <v>0</v>
      </c>
    </row>
    <row r="30" spans="1:13">
      <c r="A30" s="403"/>
      <c r="B30" s="401"/>
      <c r="C30" s="401"/>
      <c r="D30" s="401"/>
      <c r="E30" s="401"/>
      <c r="F30" s="404"/>
      <c r="G30" s="406"/>
      <c r="H30" s="406"/>
      <c r="I30" s="153">
        <f t="shared" si="0"/>
        <v>0</v>
      </c>
      <c r="J30" s="405"/>
      <c r="K30" s="154">
        <f t="shared" si="1"/>
        <v>0</v>
      </c>
    </row>
    <row r="31" spans="1:13" ht="15">
      <c r="A31" s="287" t="s">
        <v>290</v>
      </c>
      <c r="B31" s="288"/>
      <c r="C31" s="288"/>
      <c r="D31" s="288"/>
      <c r="E31" s="288"/>
      <c r="F31" s="273">
        <f>SUM(F11:F30)</f>
        <v>0</v>
      </c>
      <c r="G31" s="156"/>
      <c r="H31" s="157"/>
      <c r="I31" s="273">
        <f>SUM(I11:I30)</f>
        <v>312</v>
      </c>
      <c r="J31" s="274">
        <f>SUM(J11:J30)</f>
        <v>42</v>
      </c>
      <c r="K31" s="158"/>
      <c r="M31" s="161"/>
    </row>
    <row r="32" spans="1:13" ht="15">
      <c r="A32" s="275"/>
      <c r="B32" s="276"/>
      <c r="C32" s="276"/>
      <c r="D32" s="276"/>
      <c r="E32" s="277"/>
      <c r="F32" s="670" t="s">
        <v>224</v>
      </c>
      <c r="G32" s="670"/>
      <c r="H32" s="670"/>
      <c r="I32" s="670"/>
      <c r="J32" s="670"/>
      <c r="K32" s="159">
        <f>SUM(F31+I31)-J31</f>
        <v>270</v>
      </c>
    </row>
    <row r="33" spans="1:12" s="161" customFormat="1" ht="15">
      <c r="A33" s="289" t="s">
        <v>283</v>
      </c>
      <c r="B33" s="290"/>
      <c r="C33" s="291"/>
      <c r="D33" s="291"/>
      <c r="E33" s="291"/>
      <c r="F33" s="671" t="s">
        <v>291</v>
      </c>
      <c r="G33" s="671"/>
      <c r="H33" s="671"/>
      <c r="I33" s="292">
        <v>0.18</v>
      </c>
      <c r="J33" s="293"/>
      <c r="K33" s="294">
        <f>SUM(K32*I33)</f>
        <v>48.6</v>
      </c>
    </row>
    <row r="34" spans="1:12">
      <c r="A34" s="155"/>
      <c r="F34" s="161"/>
      <c r="G34" s="161"/>
      <c r="H34" s="161"/>
      <c r="I34" s="161"/>
      <c r="J34" s="161"/>
      <c r="K34" s="295"/>
      <c r="L34" s="161"/>
    </row>
    <row r="35" spans="1:12">
      <c r="A35" s="155"/>
    </row>
    <row r="36" spans="1:12">
      <c r="A36" s="155"/>
    </row>
    <row r="37" spans="1:12">
      <c r="A37" s="171"/>
    </row>
    <row r="38" spans="1:12">
      <c r="A38" s="155"/>
    </row>
    <row r="40" spans="1:12">
      <c r="A40" s="155"/>
    </row>
    <row r="41" spans="1:12">
      <c r="A41" s="155"/>
    </row>
    <row r="42" spans="1:12">
      <c r="A42" s="155"/>
    </row>
    <row r="43" spans="1:12">
      <c r="A43" s="155"/>
    </row>
  </sheetData>
  <sheetProtection algorithmName="SHA-512" hashValue="gWYP6k/MRXEipvOJAMr6UuCd9EI0hOstr4Au201wXTsriTVm66V4SDrBRVatsn8dh+uMcjoel9Afcx2jd1ox8Q==" saltValue="eHWyLcqlpN3EXimCggdfmQ==" spinCount="100000" sheet="1" objects="1" scenarios="1"/>
  <mergeCells count="7">
    <mergeCell ref="F33:H33"/>
    <mergeCell ref="A1:K1"/>
    <mergeCell ref="A2:K2"/>
    <mergeCell ref="A3:K3"/>
    <mergeCell ref="M3:N3"/>
    <mergeCell ref="F5:G5"/>
    <mergeCell ref="F32:J32"/>
  </mergeCells>
  <hyperlinks>
    <hyperlink ref="E9" r:id="rId1"/>
    <hyperlink ref="A9:C9" r:id="rId2" display="Car Rental Cost Comparison)"/>
  </hyperlinks>
  <pageMargins left="0.7" right="0.7" top="0.75" bottom="0.75" header="0.3" footer="0.3"/>
  <pageSetup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N157"/>
  <sheetViews>
    <sheetView workbookViewId="0">
      <selection activeCell="O22" sqref="O22"/>
    </sheetView>
  </sheetViews>
  <sheetFormatPr defaultRowHeight="12.75"/>
  <sheetData>
    <row r="17" spans="14:14">
      <c r="N17" t="s">
        <v>304</v>
      </c>
    </row>
    <row r="18" spans="14:14">
      <c r="N18" s="269" t="s">
        <v>303</v>
      </c>
    </row>
    <row r="144" spans="1:1" ht="15.75">
      <c r="A144" s="130"/>
    </row>
    <row r="157" spans="2:2">
      <c r="B157" s="185" t="s">
        <v>234</v>
      </c>
    </row>
  </sheetData>
  <sheetProtection algorithmName="SHA-512" hashValue="HBNqv70Iwcsjs/PYV8R0V8srfNRAqeCzvhqHuLE8DCrCsmmoHUY92IEkyHbu3GcBuUuwaO2TWFfkzaeH0MZpxw==" saltValue="Tg36h59Y919cYSgac5juYQ==" spinCount="100000" sheet="1" objects="1" scenarios="1"/>
  <hyperlinks>
    <hyperlink ref="N18" r:id="rId1" display="https://na01.safelinks.protection.outlook.com/?url=https%3A%2F%2Fcdnapisec.kaltura.com%2Findex.php%2Fextwidget%2Fpreview%2Fpartner_id%2F1959611%2Fuiconf_id%2F31355121%2Fentry_id%2F1_nlreq6kx%2Fembed%2Fdynamic&amp;data=02%7C01%7Cmstandifer%40gsu.edu%7Cae8cea83091c47bd393c08d5dc4b5fa9%7C515ad73d8d5e4169895c9789dc742a70%7C0%7C0%7C636657138630848664&amp;sdata=wO3xgC%2B%2BK8l0uLlR2gdxbgvTy0q%2B4er5NKGWrWNkAEQ%3D&amp;reserved=0"/>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9" workbookViewId="0">
      <selection activeCell="N37" sqref="N37"/>
    </sheetView>
  </sheetViews>
  <sheetFormatPr defaultRowHeight="12.75"/>
  <cols>
    <col min="3" max="3" width="11.5703125" customWidth="1"/>
    <col min="8" max="8" width="15.7109375" customWidth="1"/>
  </cols>
  <sheetData>
    <row r="1" spans="1:9" ht="15.75">
      <c r="A1" s="680" t="s">
        <v>226</v>
      </c>
      <c r="B1" s="680"/>
      <c r="C1" s="680"/>
      <c r="D1" s="680"/>
      <c r="E1" s="680"/>
      <c r="F1" s="680"/>
      <c r="G1" s="680"/>
      <c r="H1" s="680"/>
      <c r="I1" s="681"/>
    </row>
    <row r="2" spans="1:9" s="161" customFormat="1" ht="15.75">
      <c r="A2" s="160"/>
      <c r="B2" s="160"/>
      <c r="C2" s="160"/>
      <c r="D2" s="160"/>
      <c r="E2" s="160"/>
      <c r="F2" s="160"/>
      <c r="G2" s="160"/>
      <c r="H2" s="160"/>
      <c r="I2" s="160"/>
    </row>
    <row r="3" spans="1:9" s="142" customFormat="1" ht="15">
      <c r="A3" s="145" t="s">
        <v>209</v>
      </c>
      <c r="B3" s="170" t="s">
        <v>210</v>
      </c>
      <c r="C3" s="145"/>
      <c r="D3" s="162" t="s">
        <v>227</v>
      </c>
      <c r="E3" s="145" t="s">
        <v>212</v>
      </c>
      <c r="F3" s="145"/>
      <c r="G3" s="144" t="s">
        <v>228</v>
      </c>
      <c r="I3" s="145"/>
    </row>
    <row r="4" spans="1:9" s="142" customFormat="1" ht="15">
      <c r="A4" s="145"/>
      <c r="B4" s="170"/>
      <c r="C4" s="145"/>
      <c r="D4" s="162"/>
      <c r="E4" s="145"/>
      <c r="F4" s="145"/>
      <c r="G4" s="144"/>
      <c r="H4" s="145"/>
      <c r="I4" s="145"/>
    </row>
    <row r="5" spans="1:9" ht="15">
      <c r="A5" s="682" t="s">
        <v>229</v>
      </c>
      <c r="B5" s="682"/>
      <c r="C5" s="682"/>
      <c r="D5" s="682"/>
      <c r="E5" s="682"/>
      <c r="F5" s="682"/>
      <c r="G5" s="682"/>
      <c r="H5" s="682"/>
      <c r="I5" s="682"/>
    </row>
    <row r="6" spans="1:9" ht="27.75">
      <c r="A6" s="114" t="s">
        <v>200</v>
      </c>
      <c r="B6" s="683" t="s">
        <v>128</v>
      </c>
      <c r="C6" s="684"/>
      <c r="D6" s="683" t="s">
        <v>87</v>
      </c>
      <c r="E6" s="685"/>
      <c r="F6" s="683" t="s">
        <v>126</v>
      </c>
      <c r="G6" s="686"/>
      <c r="H6" s="133" t="s">
        <v>127</v>
      </c>
      <c r="I6" s="163"/>
    </row>
    <row r="7" spans="1:9">
      <c r="A7" s="164"/>
      <c r="B7" s="687" t="s">
        <v>230</v>
      </c>
      <c r="C7" s="688"/>
      <c r="D7" s="689">
        <v>6</v>
      </c>
      <c r="E7" s="690"/>
      <c r="F7" s="691">
        <v>7</v>
      </c>
      <c r="G7" s="692"/>
      <c r="H7" s="134">
        <v>15</v>
      </c>
      <c r="I7" s="113"/>
    </row>
    <row r="8" spans="1:9">
      <c r="A8" s="98">
        <v>42985</v>
      </c>
      <c r="B8" s="693"/>
      <c r="C8" s="694"/>
      <c r="D8" s="674">
        <v>6</v>
      </c>
      <c r="E8" s="675"/>
      <c r="F8" s="674">
        <v>7</v>
      </c>
      <c r="G8" s="675"/>
      <c r="H8" s="165">
        <v>15</v>
      </c>
      <c r="I8" s="166">
        <f>SUM(D8:H8)</f>
        <v>28</v>
      </c>
    </row>
    <row r="9" spans="1:9">
      <c r="A9" s="98">
        <v>42986</v>
      </c>
      <c r="B9" s="131"/>
      <c r="C9" s="132"/>
      <c r="D9" s="674">
        <v>6</v>
      </c>
      <c r="E9" s="675"/>
      <c r="F9" s="674">
        <v>7</v>
      </c>
      <c r="G9" s="675"/>
      <c r="H9" s="165">
        <v>15</v>
      </c>
      <c r="I9" s="166">
        <f t="shared" ref="I9:I36" si="0">SUM(D9:H9)</f>
        <v>28</v>
      </c>
    </row>
    <row r="10" spans="1:9">
      <c r="A10" s="98">
        <v>42987</v>
      </c>
      <c r="B10" s="131"/>
      <c r="C10" s="132"/>
      <c r="D10" s="674">
        <v>6</v>
      </c>
      <c r="E10" s="675"/>
      <c r="F10" s="674">
        <v>7</v>
      </c>
      <c r="G10" s="675"/>
      <c r="H10" s="165">
        <v>15</v>
      </c>
      <c r="I10" s="166">
        <f t="shared" si="0"/>
        <v>28</v>
      </c>
    </row>
    <row r="11" spans="1:9">
      <c r="A11" s="98">
        <v>42988</v>
      </c>
      <c r="B11" s="131"/>
      <c r="C11" s="132"/>
      <c r="D11" s="674">
        <v>6</v>
      </c>
      <c r="E11" s="675"/>
      <c r="F11" s="674">
        <v>7</v>
      </c>
      <c r="G11" s="675"/>
      <c r="H11" s="165">
        <v>15</v>
      </c>
      <c r="I11" s="166">
        <f t="shared" si="0"/>
        <v>28</v>
      </c>
    </row>
    <row r="12" spans="1:9">
      <c r="A12" s="98">
        <v>42989</v>
      </c>
      <c r="B12" s="131"/>
      <c r="C12" s="132"/>
      <c r="D12" s="674">
        <v>6</v>
      </c>
      <c r="E12" s="675"/>
      <c r="F12" s="674">
        <v>7</v>
      </c>
      <c r="G12" s="675"/>
      <c r="H12" s="165" t="s">
        <v>231</v>
      </c>
      <c r="I12" s="166">
        <f t="shared" si="0"/>
        <v>13</v>
      </c>
    </row>
    <row r="13" spans="1:9">
      <c r="A13" s="98">
        <v>42990</v>
      </c>
      <c r="B13" s="131"/>
      <c r="C13" s="132"/>
      <c r="D13" s="674" t="s">
        <v>231</v>
      </c>
      <c r="E13" s="675"/>
      <c r="F13" s="674">
        <v>7</v>
      </c>
      <c r="G13" s="675"/>
      <c r="H13" s="165">
        <v>15</v>
      </c>
      <c r="I13" s="166">
        <f t="shared" si="0"/>
        <v>22</v>
      </c>
    </row>
    <row r="14" spans="1:9">
      <c r="A14" s="98">
        <v>42991</v>
      </c>
      <c r="B14" s="131"/>
      <c r="C14" s="132"/>
      <c r="D14" s="674" t="s">
        <v>231</v>
      </c>
      <c r="E14" s="675"/>
      <c r="F14" s="674">
        <v>7</v>
      </c>
      <c r="G14" s="675"/>
      <c r="H14" s="165">
        <v>15</v>
      </c>
      <c r="I14" s="166">
        <f t="shared" si="0"/>
        <v>22</v>
      </c>
    </row>
    <row r="15" spans="1:9">
      <c r="A15" s="98">
        <v>42992</v>
      </c>
      <c r="B15" s="131"/>
      <c r="C15" s="132"/>
      <c r="D15" s="674" t="s">
        <v>231</v>
      </c>
      <c r="E15" s="675"/>
      <c r="F15" s="674">
        <v>7</v>
      </c>
      <c r="G15" s="675"/>
      <c r="H15" s="165">
        <v>15</v>
      </c>
      <c r="I15" s="166">
        <f t="shared" si="0"/>
        <v>22</v>
      </c>
    </row>
    <row r="16" spans="1:9">
      <c r="A16" s="98">
        <v>42993</v>
      </c>
      <c r="B16" s="131"/>
      <c r="C16" s="132"/>
      <c r="D16" s="674" t="s">
        <v>231</v>
      </c>
      <c r="E16" s="675"/>
      <c r="F16" s="674">
        <v>7</v>
      </c>
      <c r="G16" s="675"/>
      <c r="H16" s="165">
        <v>15</v>
      </c>
      <c r="I16" s="166">
        <f t="shared" si="0"/>
        <v>22</v>
      </c>
    </row>
    <row r="17" spans="1:9">
      <c r="A17" s="98">
        <v>42994</v>
      </c>
      <c r="B17" s="131"/>
      <c r="C17" s="132"/>
      <c r="D17" s="674" t="s">
        <v>231</v>
      </c>
      <c r="E17" s="675"/>
      <c r="F17" s="674">
        <v>7</v>
      </c>
      <c r="G17" s="675"/>
      <c r="H17" s="165">
        <v>15</v>
      </c>
      <c r="I17" s="166">
        <f t="shared" si="0"/>
        <v>22</v>
      </c>
    </row>
    <row r="18" spans="1:9">
      <c r="A18" s="98"/>
      <c r="B18" s="131"/>
      <c r="C18" s="132"/>
      <c r="D18" s="674"/>
      <c r="E18" s="675"/>
      <c r="F18" s="674"/>
      <c r="G18" s="675"/>
      <c r="H18" s="97"/>
      <c r="I18" s="166">
        <f t="shared" si="0"/>
        <v>0</v>
      </c>
    </row>
    <row r="19" spans="1:9">
      <c r="A19" s="98"/>
      <c r="B19" s="131"/>
      <c r="C19" s="132"/>
      <c r="D19" s="674"/>
      <c r="E19" s="675"/>
      <c r="F19" s="674"/>
      <c r="G19" s="675"/>
      <c r="H19" s="97"/>
      <c r="I19" s="166">
        <f t="shared" si="0"/>
        <v>0</v>
      </c>
    </row>
    <row r="20" spans="1:9">
      <c r="A20" s="98"/>
      <c r="B20" s="131"/>
      <c r="C20" s="132"/>
      <c r="D20" s="674"/>
      <c r="E20" s="675"/>
      <c r="F20" s="674"/>
      <c r="G20" s="675"/>
      <c r="H20" s="97"/>
      <c r="I20" s="166">
        <f t="shared" si="0"/>
        <v>0</v>
      </c>
    </row>
    <row r="21" spans="1:9">
      <c r="A21" s="98"/>
      <c r="B21" s="131"/>
      <c r="C21" s="132"/>
      <c r="D21" s="674"/>
      <c r="E21" s="675"/>
      <c r="F21" s="674"/>
      <c r="G21" s="675"/>
      <c r="H21" s="97"/>
      <c r="I21" s="166">
        <f t="shared" si="0"/>
        <v>0</v>
      </c>
    </row>
    <row r="22" spans="1:9">
      <c r="A22" s="98"/>
      <c r="B22" s="131"/>
      <c r="C22" s="132"/>
      <c r="D22" s="674"/>
      <c r="E22" s="675"/>
      <c r="F22" s="674"/>
      <c r="G22" s="675"/>
      <c r="H22" s="97"/>
      <c r="I22" s="166">
        <f t="shared" si="0"/>
        <v>0</v>
      </c>
    </row>
    <row r="23" spans="1:9">
      <c r="A23" s="98"/>
      <c r="B23" s="131"/>
      <c r="C23" s="132"/>
      <c r="D23" s="674"/>
      <c r="E23" s="675"/>
      <c r="F23" s="674"/>
      <c r="G23" s="675"/>
      <c r="H23" s="97"/>
      <c r="I23" s="166">
        <f t="shared" si="0"/>
        <v>0</v>
      </c>
    </row>
    <row r="24" spans="1:9">
      <c r="A24" s="98"/>
      <c r="B24" s="131"/>
      <c r="C24" s="132"/>
      <c r="D24" s="674"/>
      <c r="E24" s="675"/>
      <c r="F24" s="674"/>
      <c r="G24" s="675"/>
      <c r="H24" s="97"/>
      <c r="I24" s="166">
        <f t="shared" si="0"/>
        <v>0</v>
      </c>
    </row>
    <row r="25" spans="1:9">
      <c r="A25" s="98"/>
      <c r="B25" s="131"/>
      <c r="C25" s="132"/>
      <c r="D25" s="674"/>
      <c r="E25" s="675"/>
      <c r="F25" s="674"/>
      <c r="G25" s="675"/>
      <c r="H25" s="97"/>
      <c r="I25" s="166">
        <f t="shared" si="0"/>
        <v>0</v>
      </c>
    </row>
    <row r="26" spans="1:9">
      <c r="A26" s="98"/>
      <c r="B26" s="131"/>
      <c r="C26" s="132"/>
      <c r="D26" s="674"/>
      <c r="E26" s="675"/>
      <c r="F26" s="674"/>
      <c r="G26" s="675"/>
      <c r="H26" s="97"/>
      <c r="I26" s="166">
        <f t="shared" si="0"/>
        <v>0</v>
      </c>
    </row>
    <row r="27" spans="1:9">
      <c r="A27" s="98"/>
      <c r="B27" s="131"/>
      <c r="C27" s="132"/>
      <c r="D27" s="674"/>
      <c r="E27" s="675"/>
      <c r="F27" s="674"/>
      <c r="G27" s="675"/>
      <c r="H27" s="97"/>
      <c r="I27" s="166">
        <f t="shared" si="0"/>
        <v>0</v>
      </c>
    </row>
    <row r="28" spans="1:9">
      <c r="A28" s="98"/>
      <c r="B28" s="131"/>
      <c r="C28" s="132"/>
      <c r="D28" s="674"/>
      <c r="E28" s="675"/>
      <c r="F28" s="674"/>
      <c r="G28" s="675"/>
      <c r="H28" s="97"/>
      <c r="I28" s="166">
        <f t="shared" si="0"/>
        <v>0</v>
      </c>
    </row>
    <row r="29" spans="1:9">
      <c r="A29" s="98"/>
      <c r="B29" s="131"/>
      <c r="C29" s="132"/>
      <c r="D29" s="674"/>
      <c r="E29" s="675"/>
      <c r="F29" s="674"/>
      <c r="G29" s="675"/>
      <c r="H29" s="97"/>
      <c r="I29" s="166">
        <f t="shared" si="0"/>
        <v>0</v>
      </c>
    </row>
    <row r="30" spans="1:9">
      <c r="A30" s="98"/>
      <c r="B30" s="131"/>
      <c r="C30" s="132"/>
      <c r="D30" s="674"/>
      <c r="E30" s="675"/>
      <c r="F30" s="674"/>
      <c r="G30" s="675"/>
      <c r="H30" s="97"/>
      <c r="I30" s="166">
        <f t="shared" si="0"/>
        <v>0</v>
      </c>
    </row>
    <row r="31" spans="1:9">
      <c r="A31" s="98"/>
      <c r="B31" s="131"/>
      <c r="C31" s="132"/>
      <c r="D31" s="674"/>
      <c r="E31" s="675"/>
      <c r="F31" s="674"/>
      <c r="G31" s="675"/>
      <c r="H31" s="97"/>
      <c r="I31" s="166">
        <f t="shared" si="0"/>
        <v>0</v>
      </c>
    </row>
    <row r="32" spans="1:9">
      <c r="A32" s="98"/>
      <c r="B32" s="131"/>
      <c r="C32" s="132"/>
      <c r="D32" s="674"/>
      <c r="E32" s="675"/>
      <c r="F32" s="674"/>
      <c r="G32" s="675"/>
      <c r="H32" s="97"/>
      <c r="I32" s="166">
        <f t="shared" si="0"/>
        <v>0</v>
      </c>
    </row>
    <row r="33" spans="1:9">
      <c r="A33" s="98"/>
      <c r="B33" s="131"/>
      <c r="C33" s="132"/>
      <c r="D33" s="674"/>
      <c r="E33" s="675"/>
      <c r="F33" s="674"/>
      <c r="G33" s="675"/>
      <c r="H33" s="97"/>
      <c r="I33" s="166">
        <f t="shared" si="0"/>
        <v>0</v>
      </c>
    </row>
    <row r="34" spans="1:9">
      <c r="A34" s="98"/>
      <c r="B34" s="131"/>
      <c r="C34" s="132"/>
      <c r="D34" s="674"/>
      <c r="E34" s="675"/>
      <c r="F34" s="135"/>
      <c r="G34" s="136"/>
      <c r="H34" s="97"/>
      <c r="I34" s="166">
        <f t="shared" si="0"/>
        <v>0</v>
      </c>
    </row>
    <row r="35" spans="1:9">
      <c r="A35" s="98"/>
      <c r="B35" s="131"/>
      <c r="C35" s="132"/>
      <c r="D35" s="674"/>
      <c r="E35" s="675"/>
      <c r="F35" s="135"/>
      <c r="G35" s="136"/>
      <c r="H35" s="97"/>
      <c r="I35" s="166">
        <f t="shared" si="0"/>
        <v>0</v>
      </c>
    </row>
    <row r="36" spans="1:9">
      <c r="A36" s="98"/>
      <c r="B36" s="131"/>
      <c r="C36" s="132"/>
      <c r="D36" s="674"/>
      <c r="E36" s="675"/>
      <c r="F36" s="135"/>
      <c r="G36" s="136"/>
      <c r="H36" s="97"/>
      <c r="I36" s="166">
        <f t="shared" si="0"/>
        <v>0</v>
      </c>
    </row>
    <row r="37" spans="1:9" s="169" customFormat="1" ht="13.5">
      <c r="A37" s="167" t="s">
        <v>232</v>
      </c>
      <c r="B37" s="676" t="s">
        <v>233</v>
      </c>
      <c r="C37" s="677"/>
      <c r="D37" s="678">
        <f>SUM(D8:E36)</f>
        <v>30</v>
      </c>
      <c r="E37" s="679"/>
      <c r="F37" s="678">
        <f>SUM(F8:G36)</f>
        <v>70</v>
      </c>
      <c r="G37" s="679"/>
      <c r="H37" s="168">
        <f>SUM(H8:H36)</f>
        <v>135</v>
      </c>
      <c r="I37" s="164"/>
    </row>
    <row r="39" spans="1:9">
      <c r="A39" s="171"/>
    </row>
  </sheetData>
  <protectedRanges>
    <protectedRange algorithmName="SHA-512" hashValue="V7pfKP1Jq9PQOh8IrTKx4YYoOkdKcA0Lquz8pIECMOmezUEVcfh80CQaslypO3jmEmf2LquL8SJTmW1aBYvSIg==" saltValue="ORB+pvCgN3ORGuXhN1kmPg==" spinCount="100000" sqref="I37 A6:H37" name="Meals_1"/>
  </protectedRanges>
  <mergeCells count="67">
    <mergeCell ref="D10:E10"/>
    <mergeCell ref="F10:G10"/>
    <mergeCell ref="A1:I1"/>
    <mergeCell ref="A5:I5"/>
    <mergeCell ref="B6:C6"/>
    <mergeCell ref="D6:E6"/>
    <mergeCell ref="F6:G6"/>
    <mergeCell ref="B7:C7"/>
    <mergeCell ref="D7:E7"/>
    <mergeCell ref="F7:G7"/>
    <mergeCell ref="B8:C8"/>
    <mergeCell ref="D8:E8"/>
    <mergeCell ref="F8:G8"/>
    <mergeCell ref="D9:E9"/>
    <mergeCell ref="F9:G9"/>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6:E36"/>
    <mergeCell ref="B37:C37"/>
    <mergeCell ref="D37:E37"/>
    <mergeCell ref="F37:G37"/>
    <mergeCell ref="D32:E32"/>
    <mergeCell ref="F32:G32"/>
    <mergeCell ref="D33:E33"/>
    <mergeCell ref="F33:G33"/>
    <mergeCell ref="D34:E34"/>
    <mergeCell ref="D35:E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defaultRowHeight="12.75"/>
  <cols>
    <col min="1" max="1" width="16.7109375" bestFit="1" customWidth="1"/>
  </cols>
  <sheetData>
    <row r="1" spans="1:1">
      <c r="A1" t="s">
        <v>175</v>
      </c>
    </row>
    <row r="2" spans="1:1">
      <c r="A2" t="s">
        <v>177</v>
      </c>
    </row>
    <row r="3" spans="1:1">
      <c r="A3" t="s">
        <v>176</v>
      </c>
    </row>
    <row r="4" spans="1:1">
      <c r="A4" t="s">
        <v>178</v>
      </c>
    </row>
    <row r="5" spans="1:1">
      <c r="A5" t="s">
        <v>179</v>
      </c>
    </row>
    <row r="6" spans="1:1">
      <c r="A6" t="s">
        <v>180</v>
      </c>
    </row>
    <row r="7" spans="1:1">
      <c r="A7" t="s">
        <v>181</v>
      </c>
    </row>
    <row r="8" spans="1:1">
      <c r="A8" t="s">
        <v>182</v>
      </c>
    </row>
    <row r="9" spans="1:1">
      <c r="A9" t="s">
        <v>183</v>
      </c>
    </row>
    <row r="10" spans="1:1">
      <c r="A10" t="s">
        <v>32</v>
      </c>
    </row>
  </sheetData>
  <sheetProtection algorithmName="SHA-512" hashValue="vNPYXjtgVxXjf4ZZc6uI/vRk5fFB+JAqvb81B4Smi1h6NnjGeM2ZuuZmSJpiFOIW2tzqhiJZZPjwuBr/8LPviw==" saltValue="UcKcNuW95ks9BqQt7PSJH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75" zoomScaleNormal="75" workbookViewId="0">
      <selection activeCell="D14" sqref="D14"/>
    </sheetView>
  </sheetViews>
  <sheetFormatPr defaultRowHeight="12.75"/>
  <cols>
    <col min="1" max="1" width="12.85546875" customWidth="1"/>
    <col min="2" max="2" width="12.140625" customWidth="1"/>
    <col min="3" max="3" width="12.42578125" customWidth="1"/>
    <col min="4" max="4" width="16.5703125" customWidth="1"/>
    <col min="5" max="5" width="13.140625" customWidth="1"/>
    <col min="6" max="6" width="10.28515625" customWidth="1"/>
    <col min="7" max="7" width="17.85546875" customWidth="1"/>
    <col min="8" max="8" width="14.7109375" customWidth="1"/>
    <col min="9" max="9" width="14.140625" customWidth="1"/>
  </cols>
  <sheetData>
    <row r="1" spans="1:9" ht="18.75">
      <c r="A1" s="718" t="s">
        <v>0</v>
      </c>
      <c r="B1" s="718"/>
      <c r="C1" s="718"/>
      <c r="D1" s="718"/>
      <c r="E1" s="718"/>
      <c r="F1" s="718"/>
      <c r="G1" s="718"/>
      <c r="H1" s="718"/>
      <c r="I1" s="718"/>
    </row>
    <row r="2" spans="1:9" ht="18.75">
      <c r="A2" s="719" t="s">
        <v>1</v>
      </c>
      <c r="B2" s="719"/>
      <c r="C2" s="719"/>
      <c r="D2" s="719"/>
      <c r="E2" s="719"/>
      <c r="F2" s="719"/>
      <c r="G2" s="719"/>
      <c r="H2" s="719"/>
      <c r="I2" s="719"/>
    </row>
    <row r="3" spans="1:9" ht="18.75">
      <c r="A3" s="720"/>
      <c r="B3" s="720"/>
      <c r="C3" s="720"/>
      <c r="D3" s="720"/>
      <c r="E3" s="720"/>
      <c r="F3" s="720"/>
      <c r="G3" s="720"/>
      <c r="H3" s="720"/>
      <c r="I3" s="720"/>
    </row>
    <row r="5" spans="1:9">
      <c r="A5" s="716" t="s">
        <v>2</v>
      </c>
      <c r="B5" s="716"/>
      <c r="C5" s="721"/>
      <c r="D5" s="721"/>
      <c r="E5" s="721"/>
      <c r="F5" s="716" t="s">
        <v>3</v>
      </c>
      <c r="G5" s="716"/>
      <c r="H5" s="707"/>
      <c r="I5" s="707"/>
    </row>
    <row r="6" spans="1:9">
      <c r="A6" s="716" t="s">
        <v>4</v>
      </c>
      <c r="B6" s="716"/>
      <c r="C6" s="707"/>
      <c r="D6" s="707"/>
      <c r="E6" s="707"/>
      <c r="F6" s="716" t="s">
        <v>5</v>
      </c>
      <c r="G6" s="716"/>
      <c r="H6" s="707"/>
      <c r="I6" s="707"/>
    </row>
    <row r="7" spans="1:9">
      <c r="A7" s="716"/>
      <c r="B7" s="716"/>
      <c r="C7" s="707"/>
      <c r="D7" s="707"/>
      <c r="E7" s="707"/>
      <c r="F7" s="716" t="s">
        <v>6</v>
      </c>
      <c r="G7" s="716"/>
      <c r="H7" s="707"/>
      <c r="I7" s="707"/>
    </row>
    <row r="8" spans="1:9">
      <c r="A8" s="716"/>
      <c r="B8" s="716"/>
      <c r="C8" s="707"/>
      <c r="D8" s="707"/>
      <c r="E8" s="707"/>
      <c r="F8" s="716" t="s">
        <v>7</v>
      </c>
      <c r="G8" s="716"/>
      <c r="H8" s="715"/>
      <c r="I8" s="715"/>
    </row>
    <row r="9" spans="1:9">
      <c r="A9" s="716" t="s">
        <v>8</v>
      </c>
      <c r="B9" s="716"/>
      <c r="C9" s="707"/>
      <c r="D9" s="707"/>
      <c r="E9" s="707"/>
      <c r="F9" s="717" t="s">
        <v>9</v>
      </c>
      <c r="G9" s="717"/>
      <c r="H9" s="715"/>
      <c r="I9" s="715"/>
    </row>
    <row r="10" spans="1:9">
      <c r="A10" s="713" t="s">
        <v>10</v>
      </c>
      <c r="B10" s="713"/>
      <c r="C10" s="712"/>
      <c r="D10" s="712"/>
      <c r="E10" s="712"/>
      <c r="F10" s="713" t="s">
        <v>11</v>
      </c>
      <c r="G10" s="713"/>
      <c r="H10" s="712"/>
      <c r="I10" s="712"/>
    </row>
    <row r="11" spans="1:9">
      <c r="A11" s="714" t="s">
        <v>12</v>
      </c>
      <c r="B11" s="714"/>
      <c r="C11" s="714"/>
      <c r="D11" s="714"/>
      <c r="E11" s="714"/>
      <c r="F11" s="714"/>
      <c r="G11" s="714"/>
      <c r="H11" s="714"/>
      <c r="I11" s="714"/>
    </row>
    <row r="12" spans="1:9">
      <c r="A12" s="1" t="s">
        <v>13</v>
      </c>
      <c r="B12" s="1" t="s">
        <v>14</v>
      </c>
      <c r="C12" s="2" t="s">
        <v>15</v>
      </c>
      <c r="D12" s="3" t="s">
        <v>16</v>
      </c>
      <c r="E12" s="1" t="s">
        <v>17</v>
      </c>
      <c r="F12" s="2" t="s">
        <v>18</v>
      </c>
      <c r="G12" s="4" t="s">
        <v>19</v>
      </c>
      <c r="H12" s="3" t="s">
        <v>20</v>
      </c>
      <c r="I12" s="1" t="s">
        <v>21</v>
      </c>
    </row>
    <row r="13" spans="1:9">
      <c r="A13" s="1"/>
      <c r="B13" s="1" t="s">
        <v>22</v>
      </c>
      <c r="C13" s="2" t="s">
        <v>23</v>
      </c>
      <c r="D13" s="3"/>
      <c r="E13" s="3"/>
      <c r="F13" s="2"/>
      <c r="G13" s="4"/>
      <c r="H13" s="3" t="s">
        <v>24</v>
      </c>
      <c r="I13" s="1" t="s">
        <v>25</v>
      </c>
    </row>
    <row r="14" spans="1:9">
      <c r="A14" s="5"/>
      <c r="B14" s="6"/>
      <c r="C14" s="7">
        <v>0</v>
      </c>
      <c r="D14" s="8">
        <v>0</v>
      </c>
      <c r="E14" s="7">
        <v>0</v>
      </c>
      <c r="F14" s="7">
        <v>0</v>
      </c>
      <c r="G14" s="9">
        <f t="shared" ref="G14:G20" si="0">SUM(C14:F14)</f>
        <v>0</v>
      </c>
      <c r="H14" s="10">
        <f>+G14+C14</f>
        <v>0</v>
      </c>
      <c r="I14" s="11"/>
    </row>
    <row r="15" spans="1:9">
      <c r="A15" s="5"/>
      <c r="B15" s="6"/>
      <c r="C15" s="7">
        <v>0</v>
      </c>
      <c r="D15" s="7">
        <v>0</v>
      </c>
      <c r="E15" s="7">
        <v>0</v>
      </c>
      <c r="F15" s="7">
        <v>0</v>
      </c>
      <c r="G15" s="9">
        <f t="shared" si="0"/>
        <v>0</v>
      </c>
      <c r="H15" s="10">
        <f t="shared" ref="H15:H20" si="1">+G15+C15</f>
        <v>0</v>
      </c>
      <c r="I15" s="11"/>
    </row>
    <row r="16" spans="1:9">
      <c r="A16" s="5"/>
      <c r="B16" s="6"/>
      <c r="C16" s="7">
        <v>0</v>
      </c>
      <c r="D16" s="7">
        <v>0</v>
      </c>
      <c r="E16" s="7">
        <v>0</v>
      </c>
      <c r="F16" s="7">
        <v>0</v>
      </c>
      <c r="G16" s="9">
        <f t="shared" si="0"/>
        <v>0</v>
      </c>
      <c r="H16" s="10">
        <f t="shared" si="1"/>
        <v>0</v>
      </c>
      <c r="I16" s="11"/>
    </row>
    <row r="17" spans="1:9">
      <c r="A17" s="5" t="s">
        <v>35</v>
      </c>
      <c r="B17" s="6"/>
      <c r="C17" s="7">
        <v>0</v>
      </c>
      <c r="D17" s="8">
        <v>0</v>
      </c>
      <c r="E17" s="8">
        <v>0</v>
      </c>
      <c r="F17" s="7">
        <v>0</v>
      </c>
      <c r="G17" s="9">
        <f t="shared" si="0"/>
        <v>0</v>
      </c>
      <c r="H17" s="10">
        <f t="shared" si="1"/>
        <v>0</v>
      </c>
      <c r="I17" s="11"/>
    </row>
    <row r="18" spans="1:9">
      <c r="A18" s="6"/>
      <c r="B18" s="6"/>
      <c r="C18" s="7">
        <v>0</v>
      </c>
      <c r="D18" s="8">
        <v>0</v>
      </c>
      <c r="E18" s="8">
        <v>0</v>
      </c>
      <c r="F18" s="7">
        <v>0</v>
      </c>
      <c r="G18" s="9">
        <f t="shared" si="0"/>
        <v>0</v>
      </c>
      <c r="H18" s="10">
        <f t="shared" si="1"/>
        <v>0</v>
      </c>
      <c r="I18" s="11"/>
    </row>
    <row r="19" spans="1:9">
      <c r="A19" s="6"/>
      <c r="B19" s="6"/>
      <c r="C19" s="7">
        <v>0</v>
      </c>
      <c r="D19" s="8">
        <v>0</v>
      </c>
      <c r="E19" s="8">
        <v>0</v>
      </c>
      <c r="F19" s="7">
        <v>0</v>
      </c>
      <c r="G19" s="9">
        <f t="shared" si="0"/>
        <v>0</v>
      </c>
      <c r="H19" s="10">
        <f t="shared" si="1"/>
        <v>0</v>
      </c>
      <c r="I19" s="11"/>
    </row>
    <row r="20" spans="1:9">
      <c r="A20" s="12"/>
      <c r="B20" s="12"/>
      <c r="C20" s="7">
        <v>0</v>
      </c>
      <c r="D20" s="8">
        <v>0</v>
      </c>
      <c r="E20" s="8">
        <v>0</v>
      </c>
      <c r="F20" s="7">
        <v>0</v>
      </c>
      <c r="G20" s="9">
        <f t="shared" si="0"/>
        <v>0</v>
      </c>
      <c r="H20" s="10">
        <f t="shared" si="1"/>
        <v>0</v>
      </c>
      <c r="I20" s="13"/>
    </row>
    <row r="21" spans="1:9">
      <c r="A21" s="14"/>
      <c r="B21" s="14"/>
      <c r="C21" s="15">
        <f>SUM(C14:C20)</f>
        <v>0</v>
      </c>
      <c r="D21" s="16"/>
      <c r="E21" s="17"/>
      <c r="F21" s="18"/>
      <c r="G21" s="19">
        <f>SUM(G14:G20)</f>
        <v>0</v>
      </c>
      <c r="H21" s="10">
        <f>+C21+G21</f>
        <v>0</v>
      </c>
      <c r="I21" s="14"/>
    </row>
    <row r="22" spans="1:9">
      <c r="A22" s="703" t="s">
        <v>26</v>
      </c>
      <c r="B22" s="703"/>
      <c r="C22" s="703"/>
      <c r="D22" s="703"/>
      <c r="E22" s="703"/>
      <c r="F22" s="703"/>
      <c r="G22" s="703"/>
      <c r="H22" s="703"/>
      <c r="I22" s="703"/>
    </row>
    <row r="23" spans="1:9">
      <c r="A23" s="1" t="s">
        <v>13</v>
      </c>
      <c r="B23" s="1" t="s">
        <v>27</v>
      </c>
      <c r="C23" s="1" t="s">
        <v>28</v>
      </c>
      <c r="D23" s="1" t="s">
        <v>29</v>
      </c>
      <c r="E23" s="1" t="s">
        <v>30</v>
      </c>
      <c r="F23" s="1" t="s">
        <v>30</v>
      </c>
      <c r="G23" s="1" t="s">
        <v>31</v>
      </c>
      <c r="H23" s="1" t="s">
        <v>32</v>
      </c>
      <c r="I23" s="1" t="s">
        <v>33</v>
      </c>
    </row>
    <row r="24" spans="1:9">
      <c r="A24" s="1"/>
      <c r="B24" s="1" t="s">
        <v>34</v>
      </c>
      <c r="C24" s="1" t="s">
        <v>35</v>
      </c>
      <c r="D24" s="1"/>
      <c r="E24" s="1" t="s">
        <v>36</v>
      </c>
      <c r="F24" s="1" t="s">
        <v>15</v>
      </c>
      <c r="G24" s="1" t="s">
        <v>37</v>
      </c>
      <c r="H24" s="20" t="s">
        <v>38</v>
      </c>
      <c r="I24" s="1"/>
    </row>
    <row r="25" spans="1:9">
      <c r="A25" s="11"/>
      <c r="B25" s="20" t="s">
        <v>38</v>
      </c>
      <c r="C25" s="11"/>
      <c r="D25" s="11"/>
      <c r="E25" s="11"/>
      <c r="F25" s="11"/>
      <c r="G25" s="1" t="s">
        <v>39</v>
      </c>
      <c r="H25" s="21"/>
      <c r="I25" s="11"/>
    </row>
    <row r="26" spans="1:9">
      <c r="A26" s="5" t="s">
        <v>35</v>
      </c>
      <c r="B26" s="8">
        <v>0</v>
      </c>
      <c r="C26" s="8">
        <v>0</v>
      </c>
      <c r="D26" s="8">
        <v>0</v>
      </c>
      <c r="E26" s="22">
        <v>0</v>
      </c>
      <c r="F26" s="8">
        <v>0</v>
      </c>
      <c r="G26" s="22">
        <v>0</v>
      </c>
      <c r="H26" s="8">
        <v>0</v>
      </c>
      <c r="I26" s="23">
        <f>SUM(B26:H26)</f>
        <v>0</v>
      </c>
    </row>
    <row r="27" spans="1:9">
      <c r="A27" s="6"/>
      <c r="B27" s="8">
        <v>0</v>
      </c>
      <c r="C27" s="8">
        <v>0</v>
      </c>
      <c r="D27" s="8">
        <v>0</v>
      </c>
      <c r="E27" s="8">
        <v>0</v>
      </c>
      <c r="F27" s="8">
        <v>0</v>
      </c>
      <c r="G27" s="22">
        <v>0</v>
      </c>
      <c r="H27" s="8">
        <v>0</v>
      </c>
      <c r="I27" s="23">
        <f>SUM(B27:H27)</f>
        <v>0</v>
      </c>
    </row>
    <row r="28" spans="1:9">
      <c r="A28" s="24" t="s">
        <v>35</v>
      </c>
      <c r="B28" s="25">
        <v>0</v>
      </c>
      <c r="C28" s="26">
        <v>0</v>
      </c>
      <c r="D28" s="26">
        <v>0</v>
      </c>
      <c r="E28" s="26">
        <v>0</v>
      </c>
      <c r="F28" s="25">
        <v>0</v>
      </c>
      <c r="G28" s="25">
        <v>0</v>
      </c>
      <c r="H28" s="26">
        <v>0</v>
      </c>
      <c r="I28" s="23">
        <f>SUM(B28:H28)</f>
        <v>0</v>
      </c>
    </row>
    <row r="29" spans="1:9">
      <c r="A29" s="27"/>
      <c r="B29" s="27"/>
      <c r="C29" s="27"/>
      <c r="D29" s="27"/>
      <c r="E29" s="27"/>
      <c r="F29" s="27"/>
      <c r="G29" s="27"/>
      <c r="H29" s="27"/>
      <c r="I29" s="28">
        <f>SUM(I26:I28)</f>
        <v>0</v>
      </c>
    </row>
    <row r="30" spans="1:9">
      <c r="A30" s="701" t="s">
        <v>40</v>
      </c>
      <c r="B30" s="701"/>
      <c r="C30" s="701"/>
      <c r="D30" s="701"/>
      <c r="E30" s="701"/>
      <c r="F30" s="701"/>
      <c r="G30" s="701"/>
      <c r="H30" s="701"/>
      <c r="I30" s="701"/>
    </row>
    <row r="31" spans="1:9">
      <c r="A31" s="1" t="s">
        <v>13</v>
      </c>
      <c r="B31" s="702" t="s">
        <v>41</v>
      </c>
      <c r="C31" s="702"/>
      <c r="D31" s="1" t="s">
        <v>42</v>
      </c>
      <c r="E31" s="702" t="s">
        <v>43</v>
      </c>
      <c r="F31" s="702"/>
      <c r="G31" s="702" t="s">
        <v>44</v>
      </c>
      <c r="H31" s="702"/>
      <c r="I31" s="702"/>
    </row>
    <row r="32" spans="1:9">
      <c r="A32" s="1"/>
      <c r="B32" s="1" t="s">
        <v>45</v>
      </c>
      <c r="C32" s="1" t="s">
        <v>46</v>
      </c>
      <c r="D32" s="1" t="s">
        <v>47</v>
      </c>
      <c r="E32" s="1" t="s">
        <v>48</v>
      </c>
      <c r="F32" s="1" t="s">
        <v>49</v>
      </c>
      <c r="G32" s="1" t="s">
        <v>33</v>
      </c>
      <c r="H32" s="1" t="s">
        <v>50</v>
      </c>
      <c r="I32" s="1" t="s">
        <v>51</v>
      </c>
    </row>
    <row r="33" spans="1:9">
      <c r="A33" s="6"/>
      <c r="B33" s="6"/>
      <c r="C33" s="6"/>
      <c r="D33" s="6"/>
      <c r="E33" s="6">
        <v>0</v>
      </c>
      <c r="F33" s="6">
        <v>0</v>
      </c>
      <c r="G33" s="6">
        <f>+F33-E33</f>
        <v>0</v>
      </c>
      <c r="H33" s="6">
        <v>0</v>
      </c>
      <c r="I33" s="6">
        <f>+G33-H33</f>
        <v>0</v>
      </c>
    </row>
    <row r="34" spans="1:9">
      <c r="A34" s="6"/>
      <c r="B34" s="6"/>
      <c r="C34" s="6"/>
      <c r="D34" s="6"/>
      <c r="E34" s="6">
        <v>0</v>
      </c>
      <c r="F34" s="6">
        <v>0</v>
      </c>
      <c r="G34" s="6">
        <f>+F34-E34</f>
        <v>0</v>
      </c>
      <c r="H34" s="6"/>
      <c r="I34" s="6">
        <f>+G34-H34</f>
        <v>0</v>
      </c>
    </row>
    <row r="35" spans="1:9">
      <c r="A35" s="6"/>
      <c r="B35" s="6"/>
      <c r="C35" s="6"/>
      <c r="D35" s="6"/>
      <c r="E35" s="6">
        <v>0</v>
      </c>
      <c r="F35" s="6">
        <v>0</v>
      </c>
      <c r="G35" s="6">
        <f>+F35-E35</f>
        <v>0</v>
      </c>
      <c r="H35" s="6"/>
      <c r="I35" s="6">
        <f>+G35-H35</f>
        <v>0</v>
      </c>
    </row>
    <row r="36" spans="1:9">
      <c r="A36" s="6"/>
      <c r="B36" s="6"/>
      <c r="C36" s="6"/>
      <c r="D36" s="6"/>
      <c r="E36" s="6">
        <v>0</v>
      </c>
      <c r="F36" s="6">
        <v>0</v>
      </c>
      <c r="G36" s="6">
        <f>+F36-E36</f>
        <v>0</v>
      </c>
      <c r="H36" s="6"/>
      <c r="I36" s="6">
        <f>+G36-H36</f>
        <v>0</v>
      </c>
    </row>
    <row r="37" spans="1:9">
      <c r="A37" s="12"/>
      <c r="B37" s="12"/>
      <c r="C37" s="12"/>
      <c r="D37" s="12"/>
      <c r="E37" s="12">
        <v>0</v>
      </c>
      <c r="F37" s="12">
        <v>0</v>
      </c>
      <c r="G37" s="6">
        <f>+F37-E37</f>
        <v>0</v>
      </c>
      <c r="H37" s="12"/>
      <c r="I37" s="6">
        <f>+G37-H37</f>
        <v>0</v>
      </c>
    </row>
    <row r="38" spans="1:9">
      <c r="A38" s="29"/>
      <c r="B38" s="29"/>
      <c r="C38" s="29"/>
      <c r="D38" s="29"/>
      <c r="E38" s="29"/>
      <c r="F38" s="29"/>
      <c r="G38" s="29"/>
      <c r="H38" s="29"/>
      <c r="I38" s="29">
        <f>SUM(I33:I37)</f>
        <v>0</v>
      </c>
    </row>
    <row r="39" spans="1:9">
      <c r="A39" s="706" t="s">
        <v>68</v>
      </c>
      <c r="B39" s="706"/>
      <c r="C39" s="706"/>
      <c r="D39" s="706"/>
      <c r="E39" s="706"/>
      <c r="F39" s="706"/>
      <c r="G39" s="706"/>
      <c r="H39" s="706"/>
      <c r="I39" s="11">
        <f>SUM(I38)</f>
        <v>0</v>
      </c>
    </row>
    <row r="40" spans="1:9">
      <c r="A40" s="30" t="s">
        <v>52</v>
      </c>
    </row>
    <row r="41" spans="1:9">
      <c r="A41" s="1" t="s">
        <v>53</v>
      </c>
      <c r="B41" s="1"/>
      <c r="C41" s="1"/>
      <c r="D41" s="1"/>
      <c r="E41" s="709" t="s">
        <v>54</v>
      </c>
      <c r="F41" s="709"/>
      <c r="G41" s="709"/>
      <c r="H41" s="709"/>
      <c r="I41" s="11"/>
    </row>
    <row r="42" spans="1:9">
      <c r="A42" s="707"/>
      <c r="B42" s="707"/>
      <c r="C42" s="707"/>
      <c r="D42" s="707"/>
      <c r="E42" s="6"/>
      <c r="F42" s="6"/>
      <c r="G42" s="6"/>
      <c r="H42" s="6"/>
      <c r="I42" s="6"/>
    </row>
    <row r="43" spans="1:9">
      <c r="A43" s="708"/>
      <c r="B43" s="708"/>
      <c r="C43" s="708"/>
      <c r="D43" s="708"/>
      <c r="E43" s="31"/>
      <c r="F43" s="31"/>
      <c r="G43" s="31"/>
      <c r="H43" s="31"/>
      <c r="I43" s="31"/>
    </row>
    <row r="44" spans="1:9">
      <c r="A44" s="705" t="s">
        <v>55</v>
      </c>
      <c r="B44" s="705"/>
      <c r="C44" s="705"/>
      <c r="D44" s="705"/>
      <c r="E44" s="705"/>
      <c r="F44" s="705"/>
      <c r="G44" s="705"/>
      <c r="H44" s="705"/>
      <c r="I44" s="705"/>
    </row>
    <row r="45" spans="1:9" ht="13.5">
      <c r="A45" s="710" t="s">
        <v>56</v>
      </c>
      <c r="B45" s="710"/>
      <c r="C45" s="710"/>
      <c r="D45" s="710"/>
      <c r="E45" s="711" t="s">
        <v>57</v>
      </c>
      <c r="F45" s="711"/>
      <c r="G45" s="711"/>
      <c r="H45" s="711"/>
      <c r="I45" s="711"/>
    </row>
    <row r="46" spans="1:9">
      <c r="A46" s="704" t="s">
        <v>58</v>
      </c>
      <c r="B46" s="704"/>
      <c r="C46" s="704"/>
      <c r="D46" s="32">
        <f>+G21</f>
        <v>0</v>
      </c>
      <c r="E46" s="697" t="s">
        <v>69</v>
      </c>
      <c r="F46" s="697"/>
      <c r="G46" s="697"/>
      <c r="H46" s="697"/>
      <c r="I46" s="697"/>
    </row>
    <row r="47" spans="1:9">
      <c r="A47" s="704" t="s">
        <v>59</v>
      </c>
      <c r="B47" s="704"/>
      <c r="C47" s="704"/>
      <c r="D47" s="32">
        <f>+C21</f>
        <v>0</v>
      </c>
      <c r="E47" s="697" t="s">
        <v>70</v>
      </c>
      <c r="F47" s="697"/>
      <c r="G47" s="697"/>
      <c r="H47" s="697"/>
      <c r="I47" s="697"/>
    </row>
    <row r="48" spans="1:9">
      <c r="A48" s="704" t="s">
        <v>60</v>
      </c>
      <c r="B48" s="704"/>
      <c r="C48" s="704"/>
      <c r="D48" s="33">
        <v>0</v>
      </c>
      <c r="E48" s="697" t="s">
        <v>71</v>
      </c>
      <c r="F48" s="697"/>
      <c r="G48" s="697"/>
      <c r="H48" s="697"/>
      <c r="I48" s="697"/>
    </row>
    <row r="49" spans="1:9">
      <c r="A49" s="704" t="s">
        <v>61</v>
      </c>
      <c r="B49" s="704"/>
      <c r="C49" s="704"/>
      <c r="D49" s="33"/>
      <c r="E49" s="697" t="s">
        <v>72</v>
      </c>
      <c r="F49" s="697"/>
      <c r="G49" s="697"/>
      <c r="H49" s="697"/>
      <c r="I49" s="697"/>
    </row>
    <row r="50" spans="1:9">
      <c r="A50" s="696" t="s">
        <v>73</v>
      </c>
      <c r="B50" s="696"/>
      <c r="C50" s="696"/>
      <c r="D50" s="34">
        <f>+I39*0.485</f>
        <v>0</v>
      </c>
      <c r="E50" s="697" t="s">
        <v>74</v>
      </c>
      <c r="F50" s="697"/>
      <c r="G50" s="697"/>
      <c r="H50" s="697"/>
      <c r="I50" s="697"/>
    </row>
    <row r="51" spans="1:9" ht="27">
      <c r="A51" s="696" t="s">
        <v>62</v>
      </c>
      <c r="B51" s="696"/>
      <c r="C51" s="696"/>
      <c r="D51" s="32">
        <f>+I29</f>
        <v>0</v>
      </c>
      <c r="E51" s="35" t="s">
        <v>63</v>
      </c>
      <c r="F51" s="697"/>
      <c r="G51" s="697"/>
      <c r="H51" s="36" t="s">
        <v>64</v>
      </c>
      <c r="I51" s="37"/>
    </row>
    <row r="52" spans="1:9">
      <c r="A52" s="698" t="s">
        <v>65</v>
      </c>
      <c r="B52" s="698"/>
      <c r="C52" s="698"/>
      <c r="D52" s="32">
        <f>SUM(D46:D51)</f>
        <v>0</v>
      </c>
      <c r="E52" s="38"/>
      <c r="F52" s="39"/>
      <c r="G52" s="40"/>
      <c r="H52" s="38"/>
      <c r="I52" s="41"/>
    </row>
    <row r="53" spans="1:9" ht="89.25">
      <c r="A53" s="699" t="s">
        <v>66</v>
      </c>
      <c r="B53" s="699"/>
      <c r="C53" s="699"/>
      <c r="D53" s="42"/>
      <c r="E53" s="43" t="s">
        <v>75</v>
      </c>
      <c r="F53" s="700"/>
      <c r="G53" s="700"/>
      <c r="H53" s="44" t="s">
        <v>64</v>
      </c>
      <c r="I53" s="45"/>
    </row>
    <row r="54" spans="1:9">
      <c r="A54" s="695" t="s">
        <v>67</v>
      </c>
      <c r="B54" s="695"/>
      <c r="C54" s="695"/>
      <c r="D54" s="46">
        <f>+D52-D53-D49</f>
        <v>0</v>
      </c>
      <c r="E54" s="47" t="s">
        <v>76</v>
      </c>
      <c r="F54" s="48"/>
      <c r="G54" s="49"/>
      <c r="H54" s="50"/>
      <c r="I54" s="51"/>
    </row>
    <row r="55" spans="1:9">
      <c r="A55" s="52"/>
      <c r="B55" s="53"/>
      <c r="C55" s="53"/>
      <c r="D55" s="54"/>
      <c r="E55" s="55" t="s">
        <v>77</v>
      </c>
      <c r="F55" s="56"/>
      <c r="G55" s="57"/>
      <c r="H55" s="58" t="s">
        <v>64</v>
      </c>
      <c r="I55" s="59"/>
    </row>
    <row r="58" spans="1:9">
      <c r="I58" s="60"/>
    </row>
  </sheetData>
  <mergeCells count="56">
    <mergeCell ref="A1:I1"/>
    <mergeCell ref="A2:I2"/>
    <mergeCell ref="A3:I3"/>
    <mergeCell ref="A5:B5"/>
    <mergeCell ref="C5:E5"/>
    <mergeCell ref="H5:I5"/>
    <mergeCell ref="F5:G5"/>
    <mergeCell ref="A6:B6"/>
    <mergeCell ref="C6:E6"/>
    <mergeCell ref="F6:G6"/>
    <mergeCell ref="H6:I6"/>
    <mergeCell ref="H8:I8"/>
    <mergeCell ref="A7:B7"/>
    <mergeCell ref="C7:E7"/>
    <mergeCell ref="F7:G7"/>
    <mergeCell ref="H7:I7"/>
    <mergeCell ref="C8:E8"/>
    <mergeCell ref="F8:G8"/>
    <mergeCell ref="A8:B8"/>
    <mergeCell ref="C10:E10"/>
    <mergeCell ref="F10:G10"/>
    <mergeCell ref="H10:I10"/>
    <mergeCell ref="A11:I11"/>
    <mergeCell ref="H9:I9"/>
    <mergeCell ref="A10:B10"/>
    <mergeCell ref="A9:B9"/>
    <mergeCell ref="C9:E9"/>
    <mergeCell ref="F9:G9"/>
    <mergeCell ref="A49:C49"/>
    <mergeCell ref="E49:I49"/>
    <mergeCell ref="G31:I31"/>
    <mergeCell ref="A39:H39"/>
    <mergeCell ref="A42:D42"/>
    <mergeCell ref="A43:D43"/>
    <mergeCell ref="E47:I47"/>
    <mergeCell ref="E41:H41"/>
    <mergeCell ref="A45:D45"/>
    <mergeCell ref="E45:I45"/>
    <mergeCell ref="A30:I30"/>
    <mergeCell ref="B31:C31"/>
    <mergeCell ref="A22:I22"/>
    <mergeCell ref="A48:C48"/>
    <mergeCell ref="E48:I48"/>
    <mergeCell ref="E31:F31"/>
    <mergeCell ref="A46:C46"/>
    <mergeCell ref="E46:I46"/>
    <mergeCell ref="A44:I44"/>
    <mergeCell ref="A47:C47"/>
    <mergeCell ref="A54:C54"/>
    <mergeCell ref="A50:C50"/>
    <mergeCell ref="E50:I50"/>
    <mergeCell ref="A51:C51"/>
    <mergeCell ref="F51:G51"/>
    <mergeCell ref="A52:C52"/>
    <mergeCell ref="A53:C53"/>
    <mergeCell ref="F53:G53"/>
  </mergeCells>
  <phoneticPr fontId="4" type="noConversion"/>
  <printOptions horizontalCentered="1" verticalCentered="1"/>
  <pageMargins left="0.5" right="0.25" top="0.5" bottom="0.5" header="0.51180555555555562" footer="0.51180555555555562"/>
  <pageSetup scale="81"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Travel Expense Statement</vt:lpstr>
      <vt:lpstr>Tier 1 Mileage Addendum</vt:lpstr>
      <vt:lpstr>Tier 2 Mileage Addendum</vt:lpstr>
      <vt:lpstr>NEW RULES as of 07.01.2018</vt:lpstr>
      <vt:lpstr>Meal Addendum</vt:lpstr>
      <vt:lpstr>Sheet2</vt:lpstr>
      <vt:lpstr>Sheet1</vt:lpstr>
      <vt:lpstr>Instructions!OLE_LINK11</vt:lpstr>
      <vt:lpstr>Instructions!OLE_LINK4</vt:lpstr>
      <vt:lpstr>Instructions!OLE_LINK7</vt:lpstr>
      <vt:lpstr>PrimaryWorkStation</vt:lpstr>
      <vt:lpstr>Instructions!Print_Area</vt:lpstr>
      <vt:lpstr>'Tier 1 Mileage Addendum'!Print_Area</vt:lpstr>
      <vt:lpstr>'Tier 2 Mileage Addendum'!Print_Area</vt:lpstr>
      <vt:lpstr>'Travel Expense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Pearson</dc:creator>
  <cp:lastModifiedBy>Angie Morton-Smith</cp:lastModifiedBy>
  <cp:lastPrinted>2019-01-08T17:34:44Z</cp:lastPrinted>
  <dcterms:created xsi:type="dcterms:W3CDTF">2008-07-31T16:14:20Z</dcterms:created>
  <dcterms:modified xsi:type="dcterms:W3CDTF">2019-01-09T19:04:17Z</dcterms:modified>
</cp:coreProperties>
</file>